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netcouncil-my.sharepoint.com/personal/daniel_phelan_barnet_gov_uk/Documents/Documents/"/>
    </mc:Choice>
  </mc:AlternateContent>
  <xr:revisionPtr revIDLastSave="12" documentId="8_{AA8E910C-CBD3-409E-930B-195AD647AEEF}" xr6:coauthVersionLast="47" xr6:coauthVersionMax="47" xr10:uidLastSave="{A5BAFBF6-59C4-473C-BB48-9278FB4F69DC}"/>
  <workbookProtection workbookAlgorithmName="SHA-512" workbookHashValue="k3M9VjVpLgWC4/y5dcF8L9h3FOV5qLnCCL3eepOBy9C1ThNcSBfMG1H/VDAHESOOqhRoFVCOsQH3Y/5Hlk5QWA==" workbookSaltValue="wp+Tz+9oj2FRUzJcYUkiJg==" workbookSpinCount="100000" lockStructure="1"/>
  <bookViews>
    <workbookView xWindow="-108" yWindow="-108" windowWidth="23256" windowHeight="12576" tabRatio="823" xr2:uid="{00000000-000D-0000-FFFF-FFFF00000000}"/>
  </bookViews>
  <sheets>
    <sheet name="Forecast" sheetId="1" r:id="rId1"/>
    <sheet name="22-23 Outturn" sheetId="16" state="hidden" r:id="rId2"/>
    <sheet name="CFR Data 2018-19" sheetId="13" state="hidden" r:id="rId3"/>
    <sheet name="CFR20192020_BenchMarkDataReport" sheetId="12" state="hidden" r:id="rId4"/>
    <sheet name="Pupil Numbers" sheetId="8" r:id="rId5"/>
    <sheet name="Salary Expenditure" sheetId="7" r:id="rId6"/>
    <sheet name="3 year recovery" sheetId="15" r:id="rId7"/>
    <sheet name="CFR20202021_BenchMarkDataReport" sheetId="6" state="hidden" r:id="rId8"/>
    <sheet name="CFR20212022_BenchMarkDataReport" sheetId="14" state="hidden" r:id="rId9"/>
  </sheets>
  <externalReferences>
    <externalReference r:id="rId10"/>
    <externalReference r:id="rId11"/>
    <externalReference r:id="rId12"/>
  </externalReferences>
  <definedNames>
    <definedName name="___v2" hidden="1">[1]weekly!#REF!</definedName>
    <definedName name="__123Graph_ADUMMY" hidden="1">[1]weekly!#REF!</definedName>
    <definedName name="__123Graph_AMAIN" hidden="1">[1]weekly!#REF!</definedName>
    <definedName name="__123Graph_AMONTHLY" hidden="1">[1]weekly!#REF!</definedName>
    <definedName name="__123Graph_AMONTHLY2" hidden="1">[1]weekly!#REF!</definedName>
    <definedName name="__123Graph_BDUMMY" hidden="1">[1]weekly!#REF!</definedName>
    <definedName name="__123Graph_BMAIN" hidden="1">[1]weekly!#REF!</definedName>
    <definedName name="__123Graph_BMONTHLY" hidden="1">[1]weekly!#REF!</definedName>
    <definedName name="__123Graph_BMONTHLY2" hidden="1">[1]weekly!#REF!</definedName>
    <definedName name="__123Graph_CDUMMY" hidden="1">[1]weekly!#REF!</definedName>
    <definedName name="__123Graph_CMONTHLY" hidden="1">[1]weekly!#REF!</definedName>
    <definedName name="__123Graph_CMONTHLY2" hidden="1">[1]weekly!#REF!</definedName>
    <definedName name="__123Graph_DMONTHLY2" hidden="1">[1]weekly!#REF!</definedName>
    <definedName name="__123Graph_EMONTHLY2" hidden="1">[1]weekly!#REF!</definedName>
    <definedName name="__123Graph_FMONTHLY2" hidden="1">[1]weekly!#REF!</definedName>
    <definedName name="__123Graph_XMAIN" hidden="1">[1]weekly!#REF!</definedName>
    <definedName name="__123Graph_XMONTHLY" hidden="1">[1]weekly!#REF!</definedName>
    <definedName name="__123Graph_XMONTHLY2" hidden="1">[1]weekly!#REF!</definedName>
    <definedName name="__v2" hidden="1">[1]weekly!#REF!</definedName>
    <definedName name="_xlnm._FilterDatabase" localSheetId="2" hidden="1">'CFR Data 2018-19'!$A$3:$DT$96</definedName>
    <definedName name="_Key1" localSheetId="6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6" hidden="1">'[2]OPT D 2008-9'!#REF!</definedName>
    <definedName name="_Sort" hidden="1">'[2]OPT D 2008-9'!#REF!</definedName>
    <definedName name="_v2" localSheetId="6" hidden="1">[1]weekly!#REF!</definedName>
    <definedName name="_v2" hidden="1">[1]weekly!#REF!</definedName>
    <definedName name="Access_Button" hidden="1">"BeneOUTb_database_List"</definedName>
    <definedName name="AccessDatabase" hidden="1">"N:\USERS\BENCHMARKING\Benefits Admin\BeneOUTb.mdb"</definedName>
    <definedName name="form">#REF!</definedName>
    <definedName name="newform">#REF!</definedName>
    <definedName name="_xlnm.Print_Area" localSheetId="0">Forecast!$A$1:$K$79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5" l="1"/>
  <c r="J33" i="15"/>
  <c r="K33" i="15"/>
  <c r="J34" i="15"/>
  <c r="K34" i="15"/>
  <c r="K35" i="15"/>
  <c r="J36" i="15"/>
  <c r="K36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K45" i="15"/>
  <c r="J46" i="15"/>
  <c r="K46" i="15"/>
  <c r="J47" i="15"/>
  <c r="K47" i="15"/>
  <c r="J48" i="15"/>
  <c r="K48" i="15"/>
  <c r="J49" i="15"/>
  <c r="K49" i="15"/>
  <c r="J50" i="15"/>
  <c r="K50" i="15"/>
  <c r="J51" i="15"/>
  <c r="K51" i="15"/>
  <c r="J52" i="15"/>
  <c r="K52" i="15"/>
  <c r="J53" i="15"/>
  <c r="K53" i="15"/>
  <c r="J54" i="15"/>
  <c r="K54" i="15"/>
  <c r="J55" i="15"/>
  <c r="K55" i="15"/>
  <c r="J56" i="15"/>
  <c r="K56" i="15"/>
  <c r="J57" i="15"/>
  <c r="K57" i="15"/>
  <c r="J58" i="15"/>
  <c r="K58" i="15"/>
  <c r="J59" i="15"/>
  <c r="K59" i="15"/>
  <c r="J60" i="15"/>
  <c r="K60" i="15"/>
  <c r="J61" i="15"/>
  <c r="K61" i="15"/>
  <c r="J62" i="15"/>
  <c r="K62" i="15"/>
  <c r="J63" i="15"/>
  <c r="K63" i="15"/>
  <c r="J64" i="15"/>
  <c r="K64" i="15"/>
  <c r="K32" i="15"/>
  <c r="J32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K6" i="15"/>
  <c r="J6" i="15"/>
  <c r="F88" i="15"/>
  <c r="F86" i="15"/>
  <c r="F77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65" i="15" s="1"/>
  <c r="F27" i="15"/>
  <c r="F67" i="15" s="1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U9" i="7"/>
  <c r="V9" i="7"/>
  <c r="W9" i="7"/>
  <c r="U8" i="7"/>
  <c r="V8" i="7"/>
  <c r="W8" i="7"/>
  <c r="U7" i="7"/>
  <c r="V7" i="7"/>
  <c r="W7" i="7"/>
  <c r="V6" i="7"/>
  <c r="W6" i="7"/>
  <c r="U5" i="7"/>
  <c r="V5" i="7"/>
  <c r="W5" i="7"/>
  <c r="U4" i="7"/>
  <c r="V4" i="7"/>
  <c r="W4" i="7"/>
  <c r="U3" i="7"/>
  <c r="V3" i="7"/>
  <c r="W3" i="7"/>
  <c r="O4" i="7"/>
  <c r="O5" i="7"/>
  <c r="O6" i="7"/>
  <c r="O7" i="7"/>
  <c r="O8" i="7"/>
  <c r="O9" i="7"/>
  <c r="N4" i="7"/>
  <c r="N5" i="7"/>
  <c r="N6" i="7"/>
  <c r="N7" i="7"/>
  <c r="N8" i="7"/>
  <c r="N9" i="7"/>
  <c r="M4" i="7"/>
  <c r="M5" i="7"/>
  <c r="M6" i="7"/>
  <c r="U6" i="7" s="1"/>
  <c r="M7" i="7"/>
  <c r="M8" i="7"/>
  <c r="M9" i="7"/>
  <c r="M3" i="7"/>
  <c r="N3" i="7"/>
  <c r="O3" i="7"/>
  <c r="E14" i="8"/>
  <c r="I66" i="1"/>
  <c r="I29" i="1"/>
  <c r="I68" i="1" s="1"/>
  <c r="K27" i="15" l="1"/>
  <c r="B1" i="15" l="1"/>
  <c r="E33" i="15"/>
  <c r="G33" i="15"/>
  <c r="E34" i="15"/>
  <c r="G34" i="15"/>
  <c r="E35" i="15"/>
  <c r="J35" i="15" s="1"/>
  <c r="G35" i="15"/>
  <c r="E36" i="15"/>
  <c r="G36" i="15"/>
  <c r="E37" i="15"/>
  <c r="G37" i="15"/>
  <c r="E38" i="15"/>
  <c r="G38" i="15"/>
  <c r="E39" i="15"/>
  <c r="G39" i="15"/>
  <c r="E40" i="15"/>
  <c r="G40" i="15"/>
  <c r="E41" i="15"/>
  <c r="G41" i="15"/>
  <c r="E42" i="15"/>
  <c r="G42" i="15"/>
  <c r="E43" i="15"/>
  <c r="G43" i="15"/>
  <c r="E44" i="15"/>
  <c r="G44" i="15"/>
  <c r="E45" i="15"/>
  <c r="G45" i="15"/>
  <c r="E46" i="15"/>
  <c r="G46" i="15"/>
  <c r="E47" i="15"/>
  <c r="G47" i="15"/>
  <c r="E48" i="15"/>
  <c r="G48" i="15"/>
  <c r="E49" i="15"/>
  <c r="G49" i="15"/>
  <c r="E50" i="15"/>
  <c r="G50" i="15"/>
  <c r="E51" i="15"/>
  <c r="G51" i="15"/>
  <c r="E52" i="15"/>
  <c r="G52" i="15"/>
  <c r="E53" i="15"/>
  <c r="G53" i="15"/>
  <c r="E54" i="15"/>
  <c r="G54" i="15"/>
  <c r="E55" i="15"/>
  <c r="G55" i="15"/>
  <c r="E56" i="15"/>
  <c r="G56" i="15"/>
  <c r="E57" i="15"/>
  <c r="G57" i="15"/>
  <c r="E58" i="15"/>
  <c r="G58" i="15"/>
  <c r="E59" i="15"/>
  <c r="G59" i="15"/>
  <c r="E60" i="15"/>
  <c r="G60" i="15"/>
  <c r="E61" i="15"/>
  <c r="G61" i="15"/>
  <c r="E62" i="15"/>
  <c r="G62" i="15"/>
  <c r="E63" i="15"/>
  <c r="G63" i="15"/>
  <c r="E64" i="15"/>
  <c r="G64" i="15"/>
  <c r="E7" i="15"/>
  <c r="G7" i="15"/>
  <c r="E8" i="15"/>
  <c r="G8" i="15"/>
  <c r="E9" i="15"/>
  <c r="G9" i="15"/>
  <c r="E10" i="15"/>
  <c r="G10" i="15"/>
  <c r="E11" i="15"/>
  <c r="G11" i="15"/>
  <c r="E12" i="15"/>
  <c r="G12" i="15"/>
  <c r="E13" i="15"/>
  <c r="G13" i="15"/>
  <c r="E14" i="15"/>
  <c r="G14" i="15"/>
  <c r="E15" i="15"/>
  <c r="G15" i="15"/>
  <c r="E16" i="15"/>
  <c r="G16" i="15"/>
  <c r="E17" i="15"/>
  <c r="G17" i="15"/>
  <c r="E18" i="15"/>
  <c r="G18" i="15"/>
  <c r="E19" i="15"/>
  <c r="G19" i="15"/>
  <c r="E20" i="15"/>
  <c r="G20" i="15"/>
  <c r="E21" i="15"/>
  <c r="G21" i="15"/>
  <c r="E22" i="15"/>
  <c r="G22" i="15"/>
  <c r="E23" i="15"/>
  <c r="G23" i="15"/>
  <c r="E24" i="15"/>
  <c r="G24" i="15"/>
  <c r="E25" i="15"/>
  <c r="G25" i="15"/>
  <c r="E26" i="15"/>
  <c r="G26" i="15"/>
  <c r="E6" i="15"/>
  <c r="G6" i="15"/>
  <c r="E32" i="15"/>
  <c r="G32" i="15"/>
  <c r="G86" i="15"/>
  <c r="E86" i="15"/>
  <c r="D86" i="15"/>
  <c r="C86" i="15"/>
  <c r="G77" i="15"/>
  <c r="E77" i="15"/>
  <c r="E88" i="15" s="1"/>
  <c r="D77" i="15"/>
  <c r="C77" i="15"/>
  <c r="C68" i="15"/>
  <c r="D14" i="8"/>
  <c r="CL90" i="14"/>
  <c r="CK90" i="14"/>
  <c r="CL89" i="14"/>
  <c r="CK89" i="14"/>
  <c r="CL88" i="14"/>
  <c r="CK88" i="14"/>
  <c r="CL87" i="14"/>
  <c r="CK87" i="14"/>
  <c r="CL86" i="14"/>
  <c r="CK86" i="14"/>
  <c r="CL85" i="14"/>
  <c r="CK85" i="14"/>
  <c r="CL84" i="14"/>
  <c r="CK84" i="14"/>
  <c r="CL83" i="14"/>
  <c r="CK83" i="14"/>
  <c r="CL82" i="14"/>
  <c r="CK82" i="14"/>
  <c r="CL81" i="14"/>
  <c r="CK81" i="14"/>
  <c r="CL80" i="14"/>
  <c r="CK80" i="14"/>
  <c r="CL79" i="14"/>
  <c r="CK79" i="14"/>
  <c r="CL78" i="14"/>
  <c r="CK78" i="14"/>
  <c r="CL77" i="14"/>
  <c r="CK77" i="14"/>
  <c r="CL76" i="14"/>
  <c r="CK76" i="14"/>
  <c r="CL75" i="14"/>
  <c r="CK75" i="14"/>
  <c r="CL74" i="14"/>
  <c r="CK74" i="14"/>
  <c r="CL73" i="14"/>
  <c r="CK73" i="14"/>
  <c r="CL72" i="14"/>
  <c r="CK72" i="14"/>
  <c r="CL71" i="14"/>
  <c r="CK71" i="14"/>
  <c r="CL70" i="14"/>
  <c r="CK70" i="14"/>
  <c r="CL69" i="14"/>
  <c r="CK69" i="14"/>
  <c r="CL68" i="14"/>
  <c r="CK68" i="14"/>
  <c r="CL67" i="14"/>
  <c r="CK67" i="14"/>
  <c r="CL66" i="14"/>
  <c r="CK66" i="14"/>
  <c r="CL65" i="14"/>
  <c r="CK65" i="14"/>
  <c r="CL64" i="14"/>
  <c r="CK64" i="14"/>
  <c r="CL63" i="14"/>
  <c r="CK63" i="14"/>
  <c r="CL62" i="14"/>
  <c r="CK62" i="14"/>
  <c r="CL61" i="14"/>
  <c r="CK61" i="14"/>
  <c r="CL60" i="14"/>
  <c r="CK60" i="14"/>
  <c r="CL59" i="14"/>
  <c r="CK59" i="14"/>
  <c r="CL58" i="14"/>
  <c r="CK58" i="14"/>
  <c r="CL57" i="14"/>
  <c r="CK57" i="14"/>
  <c r="CL56" i="14"/>
  <c r="CK56" i="14"/>
  <c r="CL55" i="14"/>
  <c r="CK55" i="14"/>
  <c r="CL54" i="14"/>
  <c r="CK54" i="14"/>
  <c r="CL53" i="14"/>
  <c r="CK53" i="14"/>
  <c r="CL52" i="14"/>
  <c r="CK52" i="14"/>
  <c r="CL51" i="14"/>
  <c r="CK51" i="14"/>
  <c r="CL50" i="14"/>
  <c r="CK50" i="14"/>
  <c r="CL49" i="14"/>
  <c r="CK49" i="14"/>
  <c r="CL48" i="14"/>
  <c r="CK48" i="14"/>
  <c r="CL47" i="14"/>
  <c r="CK47" i="14"/>
  <c r="CL46" i="14"/>
  <c r="CK46" i="14"/>
  <c r="CL45" i="14"/>
  <c r="CK45" i="14"/>
  <c r="CL44" i="14"/>
  <c r="CK44" i="14"/>
  <c r="CL43" i="14"/>
  <c r="CK43" i="14"/>
  <c r="CL42" i="14"/>
  <c r="CK42" i="14"/>
  <c r="CL41" i="14"/>
  <c r="CK41" i="14"/>
  <c r="CL40" i="14"/>
  <c r="CK40" i="14"/>
  <c r="CL39" i="14"/>
  <c r="CK39" i="14"/>
  <c r="CL38" i="14"/>
  <c r="CK38" i="14"/>
  <c r="CL37" i="14"/>
  <c r="CK37" i="14"/>
  <c r="CL36" i="14"/>
  <c r="CK36" i="14"/>
  <c r="CL35" i="14"/>
  <c r="CK35" i="14"/>
  <c r="CL34" i="14"/>
  <c r="CK34" i="14"/>
  <c r="CL33" i="14"/>
  <c r="CK33" i="14"/>
  <c r="CL32" i="14"/>
  <c r="CK32" i="14"/>
  <c r="CL31" i="14"/>
  <c r="CK31" i="14"/>
  <c r="CL30" i="14"/>
  <c r="CK30" i="14"/>
  <c r="CL29" i="14"/>
  <c r="CK29" i="14"/>
  <c r="CL28" i="14"/>
  <c r="CK28" i="14"/>
  <c r="CL27" i="14"/>
  <c r="CK27" i="14"/>
  <c r="CL26" i="14"/>
  <c r="CK26" i="14"/>
  <c r="CL25" i="14"/>
  <c r="CK25" i="14"/>
  <c r="CL24" i="14"/>
  <c r="CK24" i="14"/>
  <c r="CL23" i="14"/>
  <c r="CK23" i="14"/>
  <c r="CL22" i="14"/>
  <c r="CK22" i="14"/>
  <c r="CL21" i="14"/>
  <c r="CK21" i="14"/>
  <c r="CL20" i="14"/>
  <c r="CK20" i="14"/>
  <c r="CL19" i="14"/>
  <c r="CK19" i="14"/>
  <c r="CL18" i="14"/>
  <c r="CK18" i="14"/>
  <c r="CL17" i="14"/>
  <c r="CK17" i="14"/>
  <c r="CL16" i="14"/>
  <c r="CK16" i="14"/>
  <c r="CL15" i="14"/>
  <c r="CK15" i="14"/>
  <c r="CL14" i="14"/>
  <c r="CK14" i="14"/>
  <c r="CL13" i="14"/>
  <c r="CK13" i="14"/>
  <c r="CL12" i="14"/>
  <c r="CK12" i="14"/>
  <c r="CL11" i="14"/>
  <c r="CK11" i="14"/>
  <c r="CL10" i="14"/>
  <c r="CK10" i="14"/>
  <c r="CL9" i="14"/>
  <c r="CK9" i="14"/>
  <c r="CL8" i="14"/>
  <c r="CK8" i="14"/>
  <c r="CL7" i="14"/>
  <c r="CK7" i="14"/>
  <c r="CL6" i="14"/>
  <c r="CK6" i="14"/>
  <c r="CL5" i="14"/>
  <c r="CK5" i="14"/>
  <c r="CL4" i="14"/>
  <c r="CK4" i="14"/>
  <c r="CL3" i="14"/>
  <c r="CK3" i="14"/>
  <c r="H66" i="1"/>
  <c r="H29" i="1"/>
  <c r="H68" i="1" l="1"/>
  <c r="G65" i="15"/>
  <c r="G88" i="15"/>
  <c r="C88" i="15"/>
  <c r="C90" i="15" s="1"/>
  <c r="D88" i="15"/>
  <c r="D90" i="15" s="1"/>
  <c r="G27" i="15"/>
  <c r="G67" i="15" s="1"/>
  <c r="E65" i="15"/>
  <c r="E27" i="15"/>
  <c r="E89" i="15" l="1"/>
  <c r="E90" i="15" s="1"/>
  <c r="G89" i="15" s="1"/>
  <c r="F89" i="15"/>
  <c r="F90" i="15" s="1"/>
  <c r="G90" i="15"/>
  <c r="J65" i="15"/>
  <c r="E67" i="15"/>
  <c r="J27" i="15"/>
  <c r="B14" i="8" l="1"/>
  <c r="C14" i="8"/>
  <c r="J29" i="1"/>
  <c r="B1" i="1"/>
  <c r="F10" i="1" s="1"/>
  <c r="G33" i="1" l="1"/>
  <c r="G41" i="1"/>
  <c r="D40" i="15" s="1"/>
  <c r="I40" i="15" s="1"/>
  <c r="G49" i="1"/>
  <c r="D48" i="15" s="1"/>
  <c r="I48" i="15" s="1"/>
  <c r="G57" i="1"/>
  <c r="D56" i="15" s="1"/>
  <c r="I56" i="15" s="1"/>
  <c r="G65" i="1"/>
  <c r="D64" i="15" s="1"/>
  <c r="I64" i="15" s="1"/>
  <c r="G52" i="1"/>
  <c r="D51" i="15" s="1"/>
  <c r="I51" i="15" s="1"/>
  <c r="G45" i="1"/>
  <c r="D44" i="15" s="1"/>
  <c r="I44" i="15" s="1"/>
  <c r="G46" i="1"/>
  <c r="D45" i="15" s="1"/>
  <c r="I45" i="15" s="1"/>
  <c r="G55" i="1"/>
  <c r="D54" i="15" s="1"/>
  <c r="I54" i="15" s="1"/>
  <c r="G40" i="1"/>
  <c r="D39" i="15" s="1"/>
  <c r="I39" i="15" s="1"/>
  <c r="G64" i="1"/>
  <c r="D63" i="15" s="1"/>
  <c r="I63" i="15" s="1"/>
  <c r="G34" i="1"/>
  <c r="G42" i="1"/>
  <c r="D41" i="15" s="1"/>
  <c r="I41" i="15" s="1"/>
  <c r="G50" i="1"/>
  <c r="D49" i="15" s="1"/>
  <c r="I49" i="15" s="1"/>
  <c r="G58" i="1"/>
  <c r="D57" i="15" s="1"/>
  <c r="I57" i="15" s="1"/>
  <c r="G44" i="1"/>
  <c r="D43" i="15" s="1"/>
  <c r="I43" i="15" s="1"/>
  <c r="G53" i="1"/>
  <c r="D52" i="15" s="1"/>
  <c r="I52" i="15" s="1"/>
  <c r="G54" i="1"/>
  <c r="D53" i="15" s="1"/>
  <c r="I53" i="15" s="1"/>
  <c r="G39" i="1"/>
  <c r="G48" i="1"/>
  <c r="D47" i="15" s="1"/>
  <c r="I47" i="15" s="1"/>
  <c r="G35" i="1"/>
  <c r="G43" i="1"/>
  <c r="D42" i="15" s="1"/>
  <c r="I42" i="15" s="1"/>
  <c r="G51" i="1"/>
  <c r="D50" i="15" s="1"/>
  <c r="I50" i="15" s="1"/>
  <c r="G59" i="1"/>
  <c r="D58" i="15" s="1"/>
  <c r="I58" i="15" s="1"/>
  <c r="G36" i="1"/>
  <c r="G60" i="1"/>
  <c r="D59" i="15" s="1"/>
  <c r="I59" i="15" s="1"/>
  <c r="G61" i="1"/>
  <c r="D60" i="15" s="1"/>
  <c r="I60" i="15" s="1"/>
  <c r="G62" i="1"/>
  <c r="D61" i="15" s="1"/>
  <c r="I61" i="15" s="1"/>
  <c r="G47" i="1"/>
  <c r="D46" i="15" s="1"/>
  <c r="I46" i="15" s="1"/>
  <c r="G63" i="1"/>
  <c r="D62" i="15" s="1"/>
  <c r="I62" i="15" s="1"/>
  <c r="G56" i="1"/>
  <c r="D55" i="15" s="1"/>
  <c r="I55" i="15" s="1"/>
  <c r="G37" i="1"/>
  <c r="G38" i="1"/>
  <c r="G12" i="1"/>
  <c r="D10" i="15" s="1"/>
  <c r="I10" i="15" s="1"/>
  <c r="G24" i="1"/>
  <c r="D22" i="15" s="1"/>
  <c r="I22" i="15" s="1"/>
  <c r="G13" i="1"/>
  <c r="D11" i="15" s="1"/>
  <c r="I11" i="15" s="1"/>
  <c r="G25" i="1"/>
  <c r="D23" i="15" s="1"/>
  <c r="I23" i="15" s="1"/>
  <c r="G18" i="1"/>
  <c r="D16" i="15" s="1"/>
  <c r="I16" i="15" s="1"/>
  <c r="G9" i="1"/>
  <c r="D7" i="15" s="1"/>
  <c r="I7" i="15" s="1"/>
  <c r="G23" i="1"/>
  <c r="D21" i="15" s="1"/>
  <c r="I21" i="15" s="1"/>
  <c r="G14" i="1"/>
  <c r="D12" i="15" s="1"/>
  <c r="I12" i="15" s="1"/>
  <c r="G26" i="1"/>
  <c r="D24" i="15" s="1"/>
  <c r="I24" i="15" s="1"/>
  <c r="G28" i="1"/>
  <c r="D26" i="15" s="1"/>
  <c r="I26" i="15" s="1"/>
  <c r="G19" i="1"/>
  <c r="D17" i="15" s="1"/>
  <c r="I17" i="15" s="1"/>
  <c r="G10" i="1"/>
  <c r="D8" i="15" s="1"/>
  <c r="I8" i="15" s="1"/>
  <c r="G11" i="1"/>
  <c r="D9" i="15" s="1"/>
  <c r="I9" i="15" s="1"/>
  <c r="G15" i="1"/>
  <c r="D13" i="15" s="1"/>
  <c r="I13" i="15" s="1"/>
  <c r="G27" i="1"/>
  <c r="D25" i="15" s="1"/>
  <c r="I25" i="15" s="1"/>
  <c r="G16" i="1"/>
  <c r="D14" i="15" s="1"/>
  <c r="I14" i="15" s="1"/>
  <c r="G8" i="1"/>
  <c r="G20" i="1"/>
  <c r="D18" i="15" s="1"/>
  <c r="I18" i="15" s="1"/>
  <c r="G21" i="1"/>
  <c r="D19" i="15" s="1"/>
  <c r="I19" i="15" s="1"/>
  <c r="G22" i="1"/>
  <c r="D20" i="15" s="1"/>
  <c r="I20" i="15" s="1"/>
  <c r="G17" i="1"/>
  <c r="D15" i="15" s="1"/>
  <c r="I15" i="15" s="1"/>
  <c r="F73" i="1"/>
  <c r="F40" i="1"/>
  <c r="C39" i="15" s="1"/>
  <c r="F48" i="1"/>
  <c r="C47" i="15" s="1"/>
  <c r="F56" i="1"/>
  <c r="C55" i="15" s="1"/>
  <c r="F64" i="1"/>
  <c r="C63" i="15" s="1"/>
  <c r="H63" i="15" s="1"/>
  <c r="F12" i="1"/>
  <c r="C10" i="15" s="1"/>
  <c r="F20" i="1"/>
  <c r="C18" i="15" s="1"/>
  <c r="F25" i="1"/>
  <c r="C23" i="15" s="1"/>
  <c r="F72" i="1"/>
  <c r="F41" i="1"/>
  <c r="C40" i="15" s="1"/>
  <c r="H40" i="15" s="1"/>
  <c r="F49" i="1"/>
  <c r="C48" i="15" s="1"/>
  <c r="F57" i="1"/>
  <c r="C56" i="15" s="1"/>
  <c r="H56" i="15" s="1"/>
  <c r="F65" i="1"/>
  <c r="C64" i="15" s="1"/>
  <c r="F13" i="1"/>
  <c r="C11" i="15" s="1"/>
  <c r="F21" i="1"/>
  <c r="C19" i="15" s="1"/>
  <c r="H19" i="15" s="1"/>
  <c r="F17" i="1"/>
  <c r="C15" i="15" s="1"/>
  <c r="F34" i="1"/>
  <c r="K4" i="7" s="1"/>
  <c r="F42" i="1"/>
  <c r="C41" i="15" s="1"/>
  <c r="F50" i="1"/>
  <c r="C49" i="15" s="1"/>
  <c r="F58" i="1"/>
  <c r="C57" i="15" s="1"/>
  <c r="F33" i="1"/>
  <c r="K3" i="7" s="1"/>
  <c r="F14" i="1"/>
  <c r="C12" i="15" s="1"/>
  <c r="F22" i="1"/>
  <c r="C20" i="15" s="1"/>
  <c r="H20" i="15" s="1"/>
  <c r="F53" i="1"/>
  <c r="C52" i="15" s="1"/>
  <c r="H52" i="15" s="1"/>
  <c r="F35" i="1"/>
  <c r="K5" i="7" s="1"/>
  <c r="F43" i="1"/>
  <c r="C42" i="15" s="1"/>
  <c r="F51" i="1"/>
  <c r="C50" i="15" s="1"/>
  <c r="F59" i="1"/>
  <c r="C58" i="15" s="1"/>
  <c r="F27" i="1"/>
  <c r="C25" i="15" s="1"/>
  <c r="F15" i="1"/>
  <c r="C13" i="15" s="1"/>
  <c r="F23" i="1"/>
  <c r="C21" i="15" s="1"/>
  <c r="F45" i="1"/>
  <c r="C44" i="15" s="1"/>
  <c r="F36" i="1"/>
  <c r="K6" i="7" s="1"/>
  <c r="F44" i="1"/>
  <c r="C43" i="15" s="1"/>
  <c r="H43" i="15" s="1"/>
  <c r="F52" i="1"/>
  <c r="F60" i="1"/>
  <c r="C59" i="15" s="1"/>
  <c r="H59" i="15" s="1"/>
  <c r="F28" i="1"/>
  <c r="C26" i="15" s="1"/>
  <c r="H26" i="15" s="1"/>
  <c r="F16" i="1"/>
  <c r="C14" i="15" s="1"/>
  <c r="H14" i="15" s="1"/>
  <c r="F24" i="1"/>
  <c r="C22" i="15" s="1"/>
  <c r="F37" i="1"/>
  <c r="K7" i="7" s="1"/>
  <c r="F38" i="1"/>
  <c r="K8" i="7" s="1"/>
  <c r="F46" i="1"/>
  <c r="C45" i="15" s="1"/>
  <c r="H45" i="15" s="1"/>
  <c r="F54" i="1"/>
  <c r="C53" i="15" s="1"/>
  <c r="F62" i="1"/>
  <c r="C61" i="15" s="1"/>
  <c r="C8" i="15"/>
  <c r="F18" i="1"/>
  <c r="C16" i="15" s="1"/>
  <c r="F26" i="1"/>
  <c r="C24" i="15" s="1"/>
  <c r="F61" i="1"/>
  <c r="C60" i="15" s="1"/>
  <c r="H60" i="15" s="1"/>
  <c r="F39" i="1"/>
  <c r="K9" i="7" s="1"/>
  <c r="F47" i="1"/>
  <c r="C46" i="15" s="1"/>
  <c r="F55" i="1"/>
  <c r="C54" i="15" s="1"/>
  <c r="H54" i="15" s="1"/>
  <c r="F63" i="1"/>
  <c r="C62" i="15" s="1"/>
  <c r="F11" i="1"/>
  <c r="C9" i="15" s="1"/>
  <c r="F19" i="1"/>
  <c r="C17" i="15" s="1"/>
  <c r="F8" i="1"/>
  <c r="C6" i="15" s="1"/>
  <c r="F9" i="1"/>
  <c r="C7" i="15" s="1"/>
  <c r="E33" i="1"/>
  <c r="C37" i="1"/>
  <c r="C41" i="1"/>
  <c r="C45" i="1"/>
  <c r="C49" i="1"/>
  <c r="C53" i="1"/>
  <c r="C57" i="1"/>
  <c r="C61" i="1"/>
  <c r="C65" i="1"/>
  <c r="C19" i="1"/>
  <c r="C23" i="1"/>
  <c r="C10" i="1"/>
  <c r="C14" i="1"/>
  <c r="D72" i="1"/>
  <c r="D37" i="1"/>
  <c r="D41" i="1"/>
  <c r="D45" i="1"/>
  <c r="D49" i="1"/>
  <c r="D53" i="1"/>
  <c r="D57" i="1"/>
  <c r="D61" i="1"/>
  <c r="D65" i="1"/>
  <c r="D12" i="1"/>
  <c r="D16" i="1"/>
  <c r="D20" i="1"/>
  <c r="D24" i="1"/>
  <c r="D28" i="1"/>
  <c r="C63" i="1"/>
  <c r="C24" i="1"/>
  <c r="C17" i="1"/>
  <c r="C8" i="1"/>
  <c r="D39" i="1"/>
  <c r="D47" i="1"/>
  <c r="D55" i="1"/>
  <c r="D63" i="1"/>
  <c r="D10" i="1"/>
  <c r="D18" i="1"/>
  <c r="D26" i="1"/>
  <c r="D8" i="1"/>
  <c r="C36" i="1"/>
  <c r="C40" i="1"/>
  <c r="C44" i="1"/>
  <c r="C48" i="1"/>
  <c r="C52" i="1"/>
  <c r="C60" i="1"/>
  <c r="C18" i="1"/>
  <c r="C22" i="1"/>
  <c r="C13" i="1"/>
  <c r="D44" i="1"/>
  <c r="D52" i="1"/>
  <c r="D60" i="1"/>
  <c r="D11" i="1"/>
  <c r="D23" i="1"/>
  <c r="D27" i="1"/>
  <c r="C73" i="1"/>
  <c r="C34" i="1"/>
  <c r="C38" i="1"/>
  <c r="C42" i="1"/>
  <c r="C46" i="1"/>
  <c r="C50" i="1"/>
  <c r="C54" i="1"/>
  <c r="C58" i="1"/>
  <c r="C62" i="1"/>
  <c r="C33" i="1"/>
  <c r="C20" i="1"/>
  <c r="C25" i="1"/>
  <c r="C11" i="1"/>
  <c r="C15" i="1"/>
  <c r="D34" i="1"/>
  <c r="D38" i="1"/>
  <c r="D42" i="1"/>
  <c r="D46" i="1"/>
  <c r="D50" i="1"/>
  <c r="D54" i="1"/>
  <c r="D58" i="1"/>
  <c r="D62" i="1"/>
  <c r="D33" i="1"/>
  <c r="D13" i="1"/>
  <c r="D17" i="1"/>
  <c r="D21" i="1"/>
  <c r="D25" i="1"/>
  <c r="D9" i="1"/>
  <c r="C72" i="1"/>
  <c r="C35" i="1"/>
  <c r="C39" i="1"/>
  <c r="C43" i="1"/>
  <c r="C47" i="1"/>
  <c r="C51" i="1"/>
  <c r="C55" i="1"/>
  <c r="C59" i="1"/>
  <c r="C21" i="1"/>
  <c r="C12" i="1"/>
  <c r="D35" i="1"/>
  <c r="D43" i="1"/>
  <c r="D51" i="1"/>
  <c r="D59" i="1"/>
  <c r="D14" i="1"/>
  <c r="D22" i="1"/>
  <c r="C56" i="1"/>
  <c r="C64" i="1"/>
  <c r="C9" i="1"/>
  <c r="D73" i="1"/>
  <c r="D36" i="1"/>
  <c r="D40" i="1"/>
  <c r="D48" i="1"/>
  <c r="D56" i="1"/>
  <c r="D64" i="1"/>
  <c r="D15" i="1"/>
  <c r="D19" i="1"/>
  <c r="E34" i="1"/>
  <c r="E35" i="1"/>
  <c r="E39" i="1"/>
  <c r="E43" i="1"/>
  <c r="E47" i="1"/>
  <c r="E51" i="1"/>
  <c r="E55" i="1"/>
  <c r="E59" i="1"/>
  <c r="E63" i="1"/>
  <c r="E28" i="1"/>
  <c r="E12" i="1"/>
  <c r="E16" i="1"/>
  <c r="E20" i="1"/>
  <c r="E24" i="1"/>
  <c r="E8" i="1"/>
  <c r="E41" i="1"/>
  <c r="E49" i="1"/>
  <c r="E57" i="1"/>
  <c r="E65" i="1"/>
  <c r="E14" i="1"/>
  <c r="E26" i="1"/>
  <c r="E72" i="1"/>
  <c r="E42" i="1"/>
  <c r="E50" i="1"/>
  <c r="E54" i="1"/>
  <c r="E62" i="1"/>
  <c r="E11" i="1"/>
  <c r="E15" i="1"/>
  <c r="E23" i="1"/>
  <c r="E36" i="1"/>
  <c r="E40" i="1"/>
  <c r="E44" i="1"/>
  <c r="E48" i="1"/>
  <c r="E52" i="1"/>
  <c r="E56" i="1"/>
  <c r="E60" i="1"/>
  <c r="E64" i="1"/>
  <c r="E9" i="1"/>
  <c r="E13" i="1"/>
  <c r="E17" i="1"/>
  <c r="E21" i="1"/>
  <c r="E25" i="1"/>
  <c r="E73" i="1"/>
  <c r="E37" i="1"/>
  <c r="E45" i="1"/>
  <c r="E53" i="1"/>
  <c r="E61" i="1"/>
  <c r="E10" i="1"/>
  <c r="E18" i="1"/>
  <c r="E22" i="1"/>
  <c r="E38" i="1"/>
  <c r="E46" i="1"/>
  <c r="E58" i="1"/>
  <c r="E19" i="1"/>
  <c r="E27" i="1"/>
  <c r="J66" i="1"/>
  <c r="J68" i="1" s="1"/>
  <c r="H48" i="15" l="1"/>
  <c r="H22" i="15"/>
  <c r="H12" i="15"/>
  <c r="H11" i="15"/>
  <c r="H58" i="15"/>
  <c r="H42" i="15"/>
  <c r="G66" i="1"/>
  <c r="H18" i="15"/>
  <c r="H62" i="15"/>
  <c r="H39" i="15"/>
  <c r="H15" i="15"/>
  <c r="H24" i="15"/>
  <c r="H21" i="15"/>
  <c r="H16" i="15"/>
  <c r="H10" i="15"/>
  <c r="H9" i="15"/>
  <c r="H25" i="15"/>
  <c r="H53" i="15"/>
  <c r="H49" i="15"/>
  <c r="H46" i="15"/>
  <c r="H41" i="15"/>
  <c r="L7" i="7"/>
  <c r="T7" i="7" s="1"/>
  <c r="D36" i="15"/>
  <c r="I36" i="15" s="1"/>
  <c r="H7" i="15"/>
  <c r="H44" i="15"/>
  <c r="H23" i="15"/>
  <c r="L5" i="7"/>
  <c r="T5" i="7" s="1"/>
  <c r="D34" i="15"/>
  <c r="I34" i="15" s="1"/>
  <c r="S4" i="7"/>
  <c r="H13" i="15"/>
  <c r="L4" i="7"/>
  <c r="T4" i="7" s="1"/>
  <c r="D33" i="15"/>
  <c r="I33" i="15" s="1"/>
  <c r="H64" i="15"/>
  <c r="L9" i="7"/>
  <c r="T9" i="7" s="1"/>
  <c r="D38" i="15"/>
  <c r="I38" i="15" s="1"/>
  <c r="H61" i="15"/>
  <c r="H57" i="15"/>
  <c r="H55" i="15"/>
  <c r="H50" i="15"/>
  <c r="H47" i="15"/>
  <c r="L8" i="7"/>
  <c r="T8" i="7" s="1"/>
  <c r="D37" i="15"/>
  <c r="I37" i="15" s="1"/>
  <c r="L6" i="7"/>
  <c r="T6" i="7" s="1"/>
  <c r="D35" i="15"/>
  <c r="I35" i="15" s="1"/>
  <c r="L3" i="7"/>
  <c r="T3" i="7" s="1"/>
  <c r="D32" i="15"/>
  <c r="H8" i="15"/>
  <c r="D6" i="15"/>
  <c r="H6" i="15" s="1"/>
  <c r="G29" i="1"/>
  <c r="H17" i="15"/>
  <c r="F66" i="1"/>
  <c r="C51" i="15"/>
  <c r="H51" i="15" s="1"/>
  <c r="C27" i="15"/>
  <c r="C34" i="15"/>
  <c r="C37" i="15"/>
  <c r="C33" i="15"/>
  <c r="H33" i="15" s="1"/>
  <c r="C35" i="15"/>
  <c r="C32" i="15"/>
  <c r="C36" i="15"/>
  <c r="C38" i="15"/>
  <c r="F29" i="1"/>
  <c r="E77" i="1"/>
  <c r="S5" i="7"/>
  <c r="S9" i="7"/>
  <c r="C66" i="1"/>
  <c r="C77" i="1"/>
  <c r="C74" i="1"/>
  <c r="C78" i="1"/>
  <c r="D29" i="1"/>
  <c r="C29" i="1"/>
  <c r="D66" i="1"/>
  <c r="D74" i="1"/>
  <c r="D78" i="1"/>
  <c r="D77" i="1"/>
  <c r="S8" i="7"/>
  <c r="S6" i="7"/>
  <c r="S3" i="7"/>
  <c r="S7" i="7"/>
  <c r="E29" i="1"/>
  <c r="E78" i="1"/>
  <c r="F78" i="1" s="1"/>
  <c r="E66" i="1"/>
  <c r="E74" i="1"/>
  <c r="G68" i="1" l="1"/>
  <c r="H35" i="15"/>
  <c r="H34" i="15"/>
  <c r="H36" i="15"/>
  <c r="H37" i="15"/>
  <c r="I32" i="15"/>
  <c r="I65" i="15" s="1"/>
  <c r="D65" i="15"/>
  <c r="H27" i="15"/>
  <c r="H38" i="15"/>
  <c r="I6" i="15"/>
  <c r="I27" i="15" s="1"/>
  <c r="D27" i="15"/>
  <c r="F68" i="1"/>
  <c r="C65" i="15"/>
  <c r="C67" i="15" s="1"/>
  <c r="C69" i="15" s="1"/>
  <c r="D68" i="15" s="1"/>
  <c r="H32" i="15"/>
  <c r="G73" i="1"/>
  <c r="G78" i="1" s="1"/>
  <c r="H73" i="1" s="1"/>
  <c r="C68" i="1"/>
  <c r="C79" i="1"/>
  <c r="D79" i="1"/>
  <c r="D68" i="1"/>
  <c r="E68" i="1"/>
  <c r="F74" i="1"/>
  <c r="E79" i="1"/>
  <c r="F77" i="1"/>
  <c r="D67" i="15" l="1"/>
  <c r="D69" i="15" s="1"/>
  <c r="E68" i="15" s="1"/>
  <c r="E69" i="15" s="1"/>
  <c r="H65" i="15"/>
  <c r="H78" i="1"/>
  <c r="I73" i="1" s="1"/>
  <c r="F79" i="1"/>
  <c r="G72" i="1"/>
  <c r="I78" i="1" l="1"/>
  <c r="J73" i="1" s="1"/>
  <c r="F68" i="15"/>
  <c r="F69" i="15" s="1"/>
  <c r="G68" i="15" s="1"/>
  <c r="G69" i="15" s="1"/>
  <c r="G77" i="1"/>
  <c r="H72" i="1" s="1"/>
  <c r="G74" i="1"/>
  <c r="H77" i="1" l="1"/>
  <c r="H74" i="1"/>
  <c r="J78" i="1"/>
  <c r="G79" i="1"/>
  <c r="I72" i="1" l="1"/>
  <c r="H79" i="1"/>
  <c r="I77" i="1" l="1"/>
  <c r="J72" i="1" s="1"/>
  <c r="I74" i="1"/>
  <c r="I79" i="1" l="1"/>
  <c r="J74" i="1" l="1"/>
  <c r="J77" i="1"/>
  <c r="J79" i="1" s="1"/>
</calcChain>
</file>

<file path=xl/sharedStrings.xml><?xml version="1.0" encoding="utf-8"?>
<sst xmlns="http://schemas.openxmlformats.org/spreadsheetml/2006/main" count="5568" uniqueCount="726">
  <si>
    <t>IN YEAR REVENUE ACCOUNTS</t>
  </si>
  <si>
    <t xml:space="preserve">All figures should be net of VAT
</t>
  </si>
  <si>
    <t>2023-2024 forecast</t>
  </si>
  <si>
    <t>Income</t>
  </si>
  <si>
    <t>CFR Code</t>
  </si>
  <si>
    <t>£</t>
  </si>
  <si>
    <r>
      <t xml:space="preserve">Funds delegated by the LA - </t>
    </r>
    <r>
      <rPr>
        <u/>
        <sz val="10"/>
        <rFont val="Arial"/>
        <family val="2"/>
      </rPr>
      <t>SBS, Early Years, SEN Places</t>
    </r>
  </si>
  <si>
    <t>I01</t>
  </si>
  <si>
    <t>Funding for sixth form students</t>
  </si>
  <si>
    <t>I02</t>
  </si>
  <si>
    <t>High needs SEN top-up funding</t>
  </si>
  <si>
    <t>I03</t>
  </si>
  <si>
    <t>Funding for minority ethnic pupils</t>
  </si>
  <si>
    <t>I04</t>
  </si>
  <si>
    <t>Pupil premium</t>
  </si>
  <si>
    <t>I05</t>
  </si>
  <si>
    <t>Other government grants</t>
  </si>
  <si>
    <t>I06</t>
  </si>
  <si>
    <t>Other grants and payments</t>
  </si>
  <si>
    <t>I07</t>
  </si>
  <si>
    <t>Income from letting premises</t>
  </si>
  <si>
    <t>I08a</t>
  </si>
  <si>
    <t>Other income from facilities and services</t>
  </si>
  <si>
    <t>I08b</t>
  </si>
  <si>
    <t>Income from catering</t>
  </si>
  <si>
    <t>I09</t>
  </si>
  <si>
    <t>Receipts from supply teacher insurance claims</t>
  </si>
  <si>
    <t>I10</t>
  </si>
  <si>
    <t>Receipts from other insurance claims</t>
  </si>
  <si>
    <t>I11</t>
  </si>
  <si>
    <t>Income from contributions to visits etc.</t>
  </si>
  <si>
    <t>I12</t>
  </si>
  <si>
    <t>Donations and/or voluntary funds</t>
  </si>
  <si>
    <t>I13</t>
  </si>
  <si>
    <t>Pupil focused extended school funding and/or grants</t>
  </si>
  <si>
    <t>I15</t>
  </si>
  <si>
    <t>Community-focused school funding and/or grants</t>
  </si>
  <si>
    <t>I16</t>
  </si>
  <si>
    <t>Community-focused school facilities income</t>
  </si>
  <si>
    <t>I17</t>
  </si>
  <si>
    <t>Total Revenue Income</t>
  </si>
  <si>
    <t>Expenditure</t>
  </si>
  <si>
    <t>Teaching staff</t>
  </si>
  <si>
    <t>E01</t>
  </si>
  <si>
    <t>Supply staff</t>
  </si>
  <si>
    <t>E02</t>
  </si>
  <si>
    <t>Education support staff</t>
  </si>
  <si>
    <t>E03</t>
  </si>
  <si>
    <t>Premises staff</t>
  </si>
  <si>
    <t>E04</t>
  </si>
  <si>
    <t>Administrative and clerical staff</t>
  </si>
  <si>
    <t>E05</t>
  </si>
  <si>
    <t>Catering staff</t>
  </si>
  <si>
    <t>E06</t>
  </si>
  <si>
    <t>Cost of other staff</t>
  </si>
  <si>
    <t>E07</t>
  </si>
  <si>
    <t>Indirect employee expenses</t>
  </si>
  <si>
    <t>E08</t>
  </si>
  <si>
    <t>Development and training</t>
  </si>
  <si>
    <t>E09</t>
  </si>
  <si>
    <t>Supply teacher insurance</t>
  </si>
  <si>
    <t>E10</t>
  </si>
  <si>
    <t>Staff related insurance</t>
  </si>
  <si>
    <t>E11</t>
  </si>
  <si>
    <t>Building maintenance and improvement</t>
  </si>
  <si>
    <t>E12</t>
  </si>
  <si>
    <t>Grounds maintenance and improvement</t>
  </si>
  <si>
    <t>E13</t>
  </si>
  <si>
    <t>Cleaning and caretaking</t>
  </si>
  <si>
    <t>E14</t>
  </si>
  <si>
    <t>Water and sewerage</t>
  </si>
  <si>
    <t>E15</t>
  </si>
  <si>
    <t>Energy</t>
  </si>
  <si>
    <t>E16</t>
  </si>
  <si>
    <t>Rates</t>
  </si>
  <si>
    <t>E17</t>
  </si>
  <si>
    <t>Other occupation costs</t>
  </si>
  <si>
    <t>E18</t>
  </si>
  <si>
    <t>Learning resources (not ICT equipment)</t>
  </si>
  <si>
    <t>E19</t>
  </si>
  <si>
    <t>ICT learning resources</t>
  </si>
  <si>
    <t>E20</t>
  </si>
  <si>
    <t>Exam fees</t>
  </si>
  <si>
    <t>E21</t>
  </si>
  <si>
    <t>Administrative supplies</t>
  </si>
  <si>
    <t>E22</t>
  </si>
  <si>
    <t>Other insurance premiums</t>
  </si>
  <si>
    <t>E23</t>
  </si>
  <si>
    <t>Special facilities</t>
  </si>
  <si>
    <t>E24</t>
  </si>
  <si>
    <t>Catering supplies</t>
  </si>
  <si>
    <t>E25</t>
  </si>
  <si>
    <t>Agency supply teaching staff</t>
  </si>
  <si>
    <t>E26</t>
  </si>
  <si>
    <t>Bought-in professional services - curriculum</t>
  </si>
  <si>
    <t>E27</t>
  </si>
  <si>
    <t>Bought-in professional services - other (except PFI)</t>
  </si>
  <si>
    <t>E28a</t>
  </si>
  <si>
    <t>Bought-in professional services - other (PFI)</t>
  </si>
  <si>
    <t>E28b</t>
  </si>
  <si>
    <t>Loan interest</t>
  </si>
  <si>
    <t>E29</t>
  </si>
  <si>
    <t>Direct revenue financing (rev. contributions to capital)</t>
  </si>
  <si>
    <t>E30</t>
  </si>
  <si>
    <t>Community-focused school staff</t>
  </si>
  <si>
    <t>E31</t>
  </si>
  <si>
    <t>Community-focused school costs</t>
  </si>
  <si>
    <t>E32</t>
  </si>
  <si>
    <t>TOTAL REVENUE EXPENDITURE</t>
  </si>
  <si>
    <t>IN-YEAR REVENUE MOVEMENT [surplus/(deficit)]</t>
  </si>
  <si>
    <t>REVENUE BALANCES</t>
  </si>
  <si>
    <t>Balance Brought Forward</t>
  </si>
  <si>
    <t>Pupil focused revenue balance brought forward</t>
  </si>
  <si>
    <t>OB01</t>
  </si>
  <si>
    <t>Community focused revenue balance brought forward</t>
  </si>
  <si>
    <t>OB02</t>
  </si>
  <si>
    <t>Total revenue balance brought forward</t>
  </si>
  <si>
    <t>OB01 + OB02</t>
  </si>
  <si>
    <t>Balances carried to next year</t>
  </si>
  <si>
    <t>Closing revenue balance
2019-20</t>
  </si>
  <si>
    <t>Pupil focused revenue balance carried forwards</t>
  </si>
  <si>
    <t>Community focused revenue balance carried forwards</t>
  </si>
  <si>
    <t>Total revenue balance carried forward</t>
  </si>
  <si>
    <t xml:space="preserve"> </t>
  </si>
  <si>
    <t>2020-21 Outturn</t>
  </si>
  <si>
    <t xml:space="preserve">Explanation for year on year material variances </t>
  </si>
  <si>
    <t>N</t>
  </si>
  <si>
    <t>Accruals</t>
  </si>
  <si>
    <t>Y</t>
  </si>
  <si>
    <t>Final</t>
  </si>
  <si>
    <t>XG21</t>
  </si>
  <si>
    <t>20202021</t>
  </si>
  <si>
    <t>Authorised</t>
  </si>
  <si>
    <t>No</t>
  </si>
  <si>
    <t>Mapledown School</t>
  </si>
  <si>
    <t>Oakleigh School</t>
  </si>
  <si>
    <t>Northway School</t>
  </si>
  <si>
    <t>Menorah Foundation</t>
  </si>
  <si>
    <t>Mathilda Marks Kennedy</t>
  </si>
  <si>
    <t>JCOSS</t>
  </si>
  <si>
    <t>St James' Catholic</t>
  </si>
  <si>
    <t>Finchley Catholic</t>
  </si>
  <si>
    <t>St Michael's Catholic</t>
  </si>
  <si>
    <t>Osidge School</t>
  </si>
  <si>
    <t>Menorah High School</t>
  </si>
  <si>
    <t>Friern Barnet School</t>
  </si>
  <si>
    <t>Beit Shvidler</t>
  </si>
  <si>
    <t>Martin Primary</t>
  </si>
  <si>
    <t>St Mary's and St John's School</t>
  </si>
  <si>
    <t>Akiva</t>
  </si>
  <si>
    <t>Woodcroft Primary</t>
  </si>
  <si>
    <t>Hasmonean Primary School</t>
  </si>
  <si>
    <t>Annunciation RC Junior</t>
  </si>
  <si>
    <t>Menorah Primary School</t>
  </si>
  <si>
    <t>Rosh Pinah School</t>
  </si>
  <si>
    <t>Blessed Dominic RC</t>
  </si>
  <si>
    <t>Sacred Heart RC School</t>
  </si>
  <si>
    <t>St Joseph's RC Primary</t>
  </si>
  <si>
    <t>St Theresa's RC School</t>
  </si>
  <si>
    <t>St Vincent's RC School</t>
  </si>
  <si>
    <t>St Catherine's RC School</t>
  </si>
  <si>
    <t>St Agnes' RC School</t>
  </si>
  <si>
    <t>Our Lady Of Lourdes</t>
  </si>
  <si>
    <t>Annunciation RC Infant</t>
  </si>
  <si>
    <t>All Saints' CE N20</t>
  </si>
  <si>
    <t>Trent CE School</t>
  </si>
  <si>
    <t>St Andrew's CE School</t>
  </si>
  <si>
    <t>St Paul's CE NW7</t>
  </si>
  <si>
    <t>St Paul's CE N11</t>
  </si>
  <si>
    <t>St Mary's CE EN4</t>
  </si>
  <si>
    <t>St Mary's CE N3</t>
  </si>
  <si>
    <t>St John's CE N20</t>
  </si>
  <si>
    <t>St John's CE N11</t>
  </si>
  <si>
    <t>Monken Hadley CE School</t>
  </si>
  <si>
    <t>Holy Trinity CE School</t>
  </si>
  <si>
    <t>Christ Church CE School</t>
  </si>
  <si>
    <t>All Saints' CE NW2</t>
  </si>
  <si>
    <t>Beis Yaakov School</t>
  </si>
  <si>
    <t>Pardes House School</t>
  </si>
  <si>
    <t xml:space="preserve">3022029  , </t>
  </si>
  <si>
    <t>Yes</t>
  </si>
  <si>
    <t>Orion School</t>
  </si>
  <si>
    <t>Wessex Gardens School</t>
  </si>
  <si>
    <t>Danegrove School</t>
  </si>
  <si>
    <t>Queenswell Junior School</t>
  </si>
  <si>
    <t>Queenswell Infant School</t>
  </si>
  <si>
    <t>Sunnyfields School</t>
  </si>
  <si>
    <t>Chalgrove School</t>
  </si>
  <si>
    <t>Whitings Hill School</t>
  </si>
  <si>
    <t>Underhill School</t>
  </si>
  <si>
    <t xml:space="preserve">3022037  , </t>
  </si>
  <si>
    <t>Tudor School</t>
  </si>
  <si>
    <t>Woodridge School</t>
  </si>
  <si>
    <t>Shalom Noam Primary School</t>
  </si>
  <si>
    <t>Northside School</t>
  </si>
  <si>
    <t>Moss Hall Infant School</t>
  </si>
  <si>
    <t>Moss Hall Junior School</t>
  </si>
  <si>
    <t>Monkfrith School</t>
  </si>
  <si>
    <t xml:space="preserve">3022055  , </t>
  </si>
  <si>
    <t>Manorside School</t>
  </si>
  <si>
    <t>Livingstone School</t>
  </si>
  <si>
    <t>Holly Park School</t>
  </si>
  <si>
    <t>Hollickwood School</t>
  </si>
  <si>
    <t xml:space="preserve">3022077  , </t>
  </si>
  <si>
    <t>Goldbeaters School</t>
  </si>
  <si>
    <t>Garden Suburb Infant</t>
  </si>
  <si>
    <t>Garden Suburb Junior</t>
  </si>
  <si>
    <t>Frith Manor School</t>
  </si>
  <si>
    <t>Foulds School</t>
  </si>
  <si>
    <t>Fairway School</t>
  </si>
  <si>
    <t>Edgware Primary</t>
  </si>
  <si>
    <t>Dollis Primary School</t>
  </si>
  <si>
    <t>Deansbrook Infant School</t>
  </si>
  <si>
    <t>Cromer Road School</t>
  </si>
  <si>
    <t>Courtland School</t>
  </si>
  <si>
    <t>Coppetts Wood School</t>
  </si>
  <si>
    <t>Colindale School</t>
  </si>
  <si>
    <t xml:space="preserve">3022009  , </t>
  </si>
  <si>
    <t>Church Hill School</t>
  </si>
  <si>
    <t xml:space="preserve">3022011  , </t>
  </si>
  <si>
    <t>Brunswick Park School</t>
  </si>
  <si>
    <t>Brookland Infant School</t>
  </si>
  <si>
    <t>Brookland Junior School</t>
  </si>
  <si>
    <t>Bell Lane School</t>
  </si>
  <si>
    <t>Barnfield School</t>
  </si>
  <si>
    <t>Northgate PRU</t>
  </si>
  <si>
    <t>Pavilion StudyCt PRU</t>
  </si>
  <si>
    <t>Moss Hall Nursery School</t>
  </si>
  <si>
    <t xml:space="preserve">3021001, 3021003  </t>
  </si>
  <si>
    <t>Brookhill Nursery</t>
  </si>
  <si>
    <t>B06</t>
  </si>
  <si>
    <t>B05</t>
  </si>
  <si>
    <t>B03</t>
  </si>
  <si>
    <t>B02</t>
  </si>
  <si>
    <t>B01</t>
  </si>
  <si>
    <t>CE04</t>
  </si>
  <si>
    <t>CE03</t>
  </si>
  <si>
    <t>CE02</t>
  </si>
  <si>
    <t>CE01</t>
  </si>
  <si>
    <t>DeMinimis</t>
  </si>
  <si>
    <t xml:space="preserve"> CI04</t>
  </si>
  <si>
    <t>CI03</t>
  </si>
  <si>
    <t>CI01</t>
  </si>
  <si>
    <t>I18d</t>
  </si>
  <si>
    <t>I18c</t>
  </si>
  <si>
    <t>I18b</t>
  </si>
  <si>
    <t>I18a</t>
  </si>
  <si>
    <t>OB03</t>
  </si>
  <si>
    <t>Insurance</t>
  </si>
  <si>
    <t>Rates Exempt</t>
  </si>
  <si>
    <t>Cash Or Accrual</t>
  </si>
  <si>
    <t>Full Year</t>
  </si>
  <si>
    <t>Data Version</t>
  </si>
  <si>
    <t>Data Prep</t>
  </si>
  <si>
    <t>Input System</t>
  </si>
  <si>
    <t>Financial Year</t>
  </si>
  <si>
    <t>OK Errors</t>
  </si>
  <si>
    <t>Errors</t>
  </si>
  <si>
    <t>Status</t>
  </si>
  <si>
    <t>Federated Schools</t>
  </si>
  <si>
    <t>Federated Flag</t>
  </si>
  <si>
    <t>School Name</t>
  </si>
  <si>
    <t>Estab Number</t>
  </si>
  <si>
    <t>LEA Number</t>
  </si>
  <si>
    <t>CFR 2020-21 Benchmark Data Status Report</t>
  </si>
  <si>
    <t>Please Select School from Drop-down Menu</t>
  </si>
  <si>
    <t>DFE Number</t>
  </si>
  <si>
    <t>Yr 6</t>
  </si>
  <si>
    <t>Yr 7</t>
  </si>
  <si>
    <t>Yr 8</t>
  </si>
  <si>
    <t>Yr 9</t>
  </si>
  <si>
    <t>Yr 10</t>
  </si>
  <si>
    <t>Yr 11</t>
  </si>
  <si>
    <t>R</t>
  </si>
  <si>
    <t>Yr 1</t>
  </si>
  <si>
    <t>Yr 2</t>
  </si>
  <si>
    <t>Yr 3</t>
  </si>
  <si>
    <t>Yr 4</t>
  </si>
  <si>
    <t>Yr 5</t>
  </si>
  <si>
    <t>Total number on Roll</t>
  </si>
  <si>
    <t>2 Yr Olds</t>
  </si>
  <si>
    <t>3 &amp; 4 Yr Olds</t>
  </si>
  <si>
    <t>Spring 2022</t>
  </si>
  <si>
    <t>Summer 2022</t>
  </si>
  <si>
    <t>Autumn 2022</t>
  </si>
  <si>
    <t>Spring 2023</t>
  </si>
  <si>
    <t>Summer 2023</t>
  </si>
  <si>
    <t>Autumn 2023</t>
  </si>
  <si>
    <t>Summer 2024</t>
  </si>
  <si>
    <t>Spring 2024</t>
  </si>
  <si>
    <t>FEE 15 hrs</t>
  </si>
  <si>
    <t>FEE 30 hrs</t>
  </si>
  <si>
    <t>CFR</t>
  </si>
  <si>
    <t>Detail</t>
  </si>
  <si>
    <t>Teaching Staff</t>
  </si>
  <si>
    <t>Supply Teaching Staff</t>
  </si>
  <si>
    <t>Education Support Staff</t>
  </si>
  <si>
    <t>Premises Staff</t>
  </si>
  <si>
    <t>Administrative and Clerical Staff</t>
  </si>
  <si>
    <t>Catering Staff</t>
  </si>
  <si>
    <t>Other Staff</t>
  </si>
  <si>
    <t>2021-22</t>
  </si>
  <si>
    <t>2022-23</t>
  </si>
  <si>
    <t>2023-24</t>
  </si>
  <si>
    <t>FTE</t>
  </si>
  <si>
    <t>Teacher FTE Breakdown</t>
  </si>
  <si>
    <t>SLT</t>
  </si>
  <si>
    <t>Nursery</t>
  </si>
  <si>
    <t>Class</t>
  </si>
  <si>
    <t>All Staff</t>
  </si>
  <si>
    <t>Average Salary</t>
  </si>
  <si>
    <t>TOTAL</t>
  </si>
  <si>
    <t>BEYA</t>
  </si>
  <si>
    <t>2019-20 Outturn</t>
  </si>
  <si>
    <t>2018-19 Outturn</t>
  </si>
  <si>
    <t xml:space="preserve">Final </t>
  </si>
  <si>
    <t>XG20</t>
  </si>
  <si>
    <t>20192020</t>
  </si>
  <si>
    <t>Mapledown</t>
  </si>
  <si>
    <t>Oakleigh</t>
  </si>
  <si>
    <t>Northway</t>
  </si>
  <si>
    <t>Menorah Foundation School</t>
  </si>
  <si>
    <t>Mathilda Marks-Kennedy School</t>
  </si>
  <si>
    <t>JCoSS</t>
  </si>
  <si>
    <t>St. James' Catholic High School</t>
  </si>
  <si>
    <t>Finchley Catholic High School</t>
  </si>
  <si>
    <t>St Michael's Catholic Grammar School</t>
  </si>
  <si>
    <t>Osidge Primary School</t>
  </si>
  <si>
    <t>Menorah High School (Girls)</t>
  </si>
  <si>
    <t>Beit Shvidler Primary School</t>
  </si>
  <si>
    <t>Martin Primary School</t>
  </si>
  <si>
    <t>St Mary's &amp; St John's CE School</t>
  </si>
  <si>
    <t>Akiva School</t>
  </si>
  <si>
    <t>Woodcroft Primary School</t>
  </si>
  <si>
    <t>Annunciation Catholic Junior School</t>
  </si>
  <si>
    <t>Rosh Pinah</t>
  </si>
  <si>
    <t>Blessed Dominic School</t>
  </si>
  <si>
    <t>Sacred Heart School</t>
  </si>
  <si>
    <t>St Joseph's Primary School</t>
  </si>
  <si>
    <t>St Theresa's R.C. Primary School</t>
  </si>
  <si>
    <t>St Vincent's Catholic Primary School</t>
  </si>
  <si>
    <t>St Catherine's R C Primary</t>
  </si>
  <si>
    <t>St Agnes' RC Primary School</t>
  </si>
  <si>
    <t>Our Lady of Lourdes School</t>
  </si>
  <si>
    <t>Annunciation Catholic Infant School</t>
  </si>
  <si>
    <t>All Saints' CE Primary School, N20</t>
  </si>
  <si>
    <t>Trent  C of E Primary School</t>
  </si>
  <si>
    <t>St Andrew's C E</t>
  </si>
  <si>
    <t>St Paul's CE Primary, NW7</t>
  </si>
  <si>
    <t>St Paul's School, N11</t>
  </si>
  <si>
    <t>St Mary's School EN4</t>
  </si>
  <si>
    <t>St Mary's C E Primary School N3</t>
  </si>
  <si>
    <t>St John's CE School N11</t>
  </si>
  <si>
    <t>Monken Hadley C E Primary School</t>
  </si>
  <si>
    <t>Holy Trinity School</t>
  </si>
  <si>
    <t>Christ Church CE Primary School</t>
  </si>
  <si>
    <t>All Saints' CE Primary School NW2</t>
  </si>
  <si>
    <t>Beis Yaakov</t>
  </si>
  <si>
    <t>Orion Primary School</t>
  </si>
  <si>
    <t>Wessex  Gardens Primary School</t>
  </si>
  <si>
    <t>Danegrove JMI School</t>
  </si>
  <si>
    <t>Queenswell Infant and Nursery School</t>
  </si>
  <si>
    <t>Sunnyfields Primary School</t>
  </si>
  <si>
    <t>Chalgrove Primary School</t>
  </si>
  <si>
    <t>Whitings Hill Primary School</t>
  </si>
  <si>
    <t>Woodridge  Primary School</t>
  </si>
  <si>
    <t>Noam Primary School</t>
  </si>
  <si>
    <t>Manorside Primary School</t>
  </si>
  <si>
    <t>Hollickwood JMI School</t>
  </si>
  <si>
    <t>Goldbeaters Primary School</t>
  </si>
  <si>
    <t>Garden Suburb Infant School</t>
  </si>
  <si>
    <t>Foulds</t>
  </si>
  <si>
    <t>Fairway Primary School</t>
  </si>
  <si>
    <t>Edgware Primary School</t>
  </si>
  <si>
    <t>Cromer Road Primary School</t>
  </si>
  <si>
    <t>Coppetts Wood</t>
  </si>
  <si>
    <t>Church Hill Primary School</t>
  </si>
  <si>
    <t>Child's Hill School</t>
  </si>
  <si>
    <t>Brunswick Park Primary &amp; Nursery School</t>
  </si>
  <si>
    <t>Brookland Infant  &amp; Nursery School</t>
  </si>
  <si>
    <t>Bell Lane Primary School</t>
  </si>
  <si>
    <t>Northgate</t>
  </si>
  <si>
    <t>Pavilion</t>
  </si>
  <si>
    <t>Moss Hall Nursery</t>
  </si>
  <si>
    <t>Brookhill Nursery School</t>
  </si>
  <si>
    <t>I18</t>
  </si>
  <si>
    <t>CFR 2019-20 Benchmark Data Status Report</t>
  </si>
  <si>
    <t>Opening revenue balance 2019-20</t>
  </si>
  <si>
    <t>Opening revenue balance
2020-21</t>
  </si>
  <si>
    <t>Closing revenue balance
2020-21</t>
  </si>
  <si>
    <t>BO1 + B02</t>
  </si>
  <si>
    <t>Maintained primary, secondary and special schools that were open during the period April 2018 to March 2019</t>
  </si>
  <si>
    <t>School level total income and expenditure data 2018-2019 (£)</t>
  </si>
  <si>
    <t>(I01:I07) + I15 + I16 + I17</t>
  </si>
  <si>
    <t>I01:I02 + I06:I07</t>
  </si>
  <si>
    <t xml:space="preserve"> I16+I18</t>
  </si>
  <si>
    <t>I03:I05 + I15</t>
  </si>
  <si>
    <t>(I13:I19) + I17</t>
  </si>
  <si>
    <t>(I01:I018)</t>
  </si>
  <si>
    <t>E02 + E10 + E26</t>
  </si>
  <si>
    <t>(E07:E9) + E11</t>
  </si>
  <si>
    <t>(E01:E03) + E05 + (E07: E11) + E26</t>
  </si>
  <si>
    <t>E12 + E13</t>
  </si>
  <si>
    <t>(E12:E14) + E04</t>
  </si>
  <si>
    <t>E06 + E25</t>
  </si>
  <si>
    <t>E06 + (E15:E18) + E23 + E25</t>
  </si>
  <si>
    <t>(E19:E22) + (E27:E28b)</t>
  </si>
  <si>
    <t>(E19:E21)</t>
  </si>
  <si>
    <t>(E27:E28b)</t>
  </si>
  <si>
    <t>E29 + E30</t>
  </si>
  <si>
    <t>E31 + E32</t>
  </si>
  <si>
    <t xml:space="preserve">(E01:E32)
 </t>
  </si>
  <si>
    <t>LA</t>
  </si>
  <si>
    <t>LA Name</t>
  </si>
  <si>
    <t>Region</t>
  </si>
  <si>
    <t>London Borough</t>
  </si>
  <si>
    <t>Estab</t>
  </si>
  <si>
    <t>LAEstab</t>
  </si>
  <si>
    <t>URN</t>
  </si>
  <si>
    <t xml:space="preserve">Phase </t>
  </si>
  <si>
    <t>Overall Phase</t>
  </si>
  <si>
    <t>Lowest age of pupils</t>
  </si>
  <si>
    <t>Highest age of pupils</t>
  </si>
  <si>
    <t>Type</t>
  </si>
  <si>
    <t>No Pupils</t>
  </si>
  <si>
    <t>% of pupils eligible for FSM</t>
  </si>
  <si>
    <t>Period covered by return (months)</t>
  </si>
  <si>
    <t>Did Not Supply flag</t>
  </si>
  <si>
    <t>Federation Y/S/N</t>
  </si>
  <si>
    <t>No Teachers</t>
  </si>
  <si>
    <t>Gender</t>
  </si>
  <si>
    <t>Urban /Rural</t>
  </si>
  <si>
    <t>London Weighting</t>
  </si>
  <si>
    <t>% of pupils with SEN Statement</t>
  </si>
  <si>
    <t>% of SEN pupils without Statement</t>
  </si>
  <si>
    <t>% of pupils with EAL</t>
  </si>
  <si>
    <t>% of pupils who are Boarders</t>
  </si>
  <si>
    <t>Admissions policy</t>
  </si>
  <si>
    <t>PFI</t>
  </si>
  <si>
    <t>Has a 6th form</t>
  </si>
  <si>
    <t>No of pupils in 6th form</t>
  </si>
  <si>
    <t>% of teachers with QTS</t>
  </si>
  <si>
    <t>FTE of Teaching Assistants</t>
  </si>
  <si>
    <t>FTE of Support Staff</t>
  </si>
  <si>
    <t>FTE of Admin Staff</t>
  </si>
  <si>
    <t>I01 
Funds delegated by the LA</t>
  </si>
  <si>
    <t>I02 
Funding for 6th form students</t>
  </si>
  <si>
    <t>I03 
SEN funding</t>
  </si>
  <si>
    <t>I04 
Funding for minority ethnic pupils</t>
  </si>
  <si>
    <t>I05 
Pupil Premium</t>
  </si>
  <si>
    <t>I06 
Other government grants</t>
  </si>
  <si>
    <t>I07 
Other grants and payments</t>
  </si>
  <si>
    <t>I08 
Income from facilities and services</t>
  </si>
  <si>
    <t>I09 
Income from catering</t>
  </si>
  <si>
    <t>I10 
Receipts from supply teacher insurance claims</t>
  </si>
  <si>
    <t>I11 
Receipts from other insurance claims</t>
  </si>
  <si>
    <t>I12 
Income from contributions to visits etc.</t>
  </si>
  <si>
    <t>I13 
Donations and/or private funds</t>
  </si>
  <si>
    <t>I15 
Pupil focussed extended school funding and / or grants</t>
  </si>
  <si>
    <t>I16 
Community focussed school funding and / or grants</t>
  </si>
  <si>
    <t>I17 
Community focused school facilities income</t>
  </si>
  <si>
    <t>I18 
Additional grant for schools</t>
  </si>
  <si>
    <t>Total Income: 
I01 to I08, I11 to I15, I18</t>
  </si>
  <si>
    <t>Total Income: 
I01 to I18</t>
  </si>
  <si>
    <t>E01 
Teaching Staff</t>
  </si>
  <si>
    <t>E02 
Supply teaching staff</t>
  </si>
  <si>
    <t>E03 Education support staff</t>
  </si>
  <si>
    <t>E04 
Premises staff</t>
  </si>
  <si>
    <t>E05 Administrative and clerical staff</t>
  </si>
  <si>
    <t>E06 Catering staff</t>
  </si>
  <si>
    <t>E07 
Cost of other staff</t>
  </si>
  <si>
    <t>E08 
Indirect employee expenses</t>
  </si>
  <si>
    <t>E09 
Development and training</t>
  </si>
  <si>
    <t>E10 
Supply teacher insurance</t>
  </si>
  <si>
    <t>E11 
Staff related insurance</t>
  </si>
  <si>
    <t>E12 
Building maintenance and improvement</t>
  </si>
  <si>
    <t>E13 
Grounds maintenance and improvement</t>
  </si>
  <si>
    <t>E14 
Cleaning and caretaking</t>
  </si>
  <si>
    <t>E15 
Water and sewerage</t>
  </si>
  <si>
    <t>E16 
Energy</t>
  </si>
  <si>
    <t>E17 
Rates</t>
  </si>
  <si>
    <t>E18 
Other occupation costs</t>
  </si>
  <si>
    <t>E19 
Learning resources (not ICT equipment)</t>
  </si>
  <si>
    <t>E20 
ICT learning resources</t>
  </si>
  <si>
    <t>E21 
Exam fees</t>
  </si>
  <si>
    <t>E22 Administrative supplies</t>
  </si>
  <si>
    <t>E23 
Other insurance premiums</t>
  </si>
  <si>
    <t xml:space="preserve">E24 
Special facilities </t>
  </si>
  <si>
    <t>E25 
Catering supplies</t>
  </si>
  <si>
    <t>E26 Agency supply teaching staff</t>
  </si>
  <si>
    <t>E27 
Bought in professional services – curriculum</t>
  </si>
  <si>
    <t>E28a 
Bought in professional services – other (except PFI)</t>
  </si>
  <si>
    <t>E28b
Bought in professional services – other (PFI)</t>
  </si>
  <si>
    <t>E29 
Loan interest</t>
  </si>
  <si>
    <t>E30
Direct revenue financing (revenue contributions to capital)</t>
  </si>
  <si>
    <t>E31 
Community focused school staff</t>
  </si>
  <si>
    <t>E32 Community focused school costs</t>
  </si>
  <si>
    <t>Total Expenditure:
E01 to E29 and E31 to E32 minus I9, I10, I16 and I17</t>
  </si>
  <si>
    <t>Total Expenditure:
E01 to E32</t>
  </si>
  <si>
    <t>OB01 
Opening pupil-focused revenue balance</t>
  </si>
  <si>
    <t>OB02
Opening community-focused revenue balance</t>
  </si>
  <si>
    <t>OB03
Opening capital balance</t>
  </si>
  <si>
    <t>CI01
Capital income</t>
  </si>
  <si>
    <t>CI03
Voluntary or private income</t>
  </si>
  <si>
    <t>CI04
Direct revenue financing</t>
  </si>
  <si>
    <t>CE01
Acquisition of land and existing buildings</t>
  </si>
  <si>
    <t>CE02
New construction, conversion and renovation</t>
  </si>
  <si>
    <t>CE03
Vehicles, plant, equipment and machinery</t>
  </si>
  <si>
    <t>CE04
Information and communication technology</t>
  </si>
  <si>
    <t>B01
Committed revenue balances</t>
  </si>
  <si>
    <t>B02
Uncommitted revenue balances</t>
  </si>
  <si>
    <t>B03
Devolved formula capital balance</t>
  </si>
  <si>
    <t>B05
Other capital balances</t>
  </si>
  <si>
    <t>B06
Community-focused school revenue balances</t>
  </si>
  <si>
    <t>Revenue Reserve: 
B01 plus B02 plus B06</t>
  </si>
  <si>
    <t>In-year Balance: 
Total Income (I01 to I18) minus Total Expenditure (E01 to E32)</t>
  </si>
  <si>
    <t>Grant Funding</t>
  </si>
  <si>
    <t>Direct Grant</t>
  </si>
  <si>
    <t>Community Grants</t>
  </si>
  <si>
    <t>Targeted Grants</t>
  </si>
  <si>
    <t>Self Generated Funding</t>
  </si>
  <si>
    <t xml:space="preserve">Total Income </t>
  </si>
  <si>
    <t>Supply Staff</t>
  </si>
  <si>
    <t>Other Staff Costs</t>
  </si>
  <si>
    <t xml:space="preserve">Staff Total </t>
  </si>
  <si>
    <t>Maintenance &amp; Improvement</t>
  </si>
  <si>
    <t>Premises</t>
  </si>
  <si>
    <t>Catering Exp</t>
  </si>
  <si>
    <t>Occupation</t>
  </si>
  <si>
    <t>Supplies and Services</t>
  </si>
  <si>
    <t>Educational Supplies</t>
  </si>
  <si>
    <t>Brought in Professional Sevices</t>
  </si>
  <si>
    <t>Cost of Finance</t>
  </si>
  <si>
    <t>Community Exp</t>
  </si>
  <si>
    <t>Total Expenditure</t>
  </si>
  <si>
    <t>London</t>
  </si>
  <si>
    <t>Infant and junior</t>
  </si>
  <si>
    <t>Primary</t>
  </si>
  <si>
    <t>Voluntary aided school</t>
  </si>
  <si>
    <t>Mixed</t>
  </si>
  <si>
    <t>Urban major conurbation</t>
  </si>
  <si>
    <t>Not applicable</t>
  </si>
  <si>
    <t>Not part of PFI</t>
  </si>
  <si>
    <t>Does not have a sixth form</t>
  </si>
  <si>
    <t>Local authority nursery school</t>
  </si>
  <si>
    <t>NA</t>
  </si>
  <si>
    <t>Pupil referral unit</t>
  </si>
  <si>
    <t>Community school</t>
  </si>
  <si>
    <t>Secondary</t>
  </si>
  <si>
    <t>Non-selective</t>
  </si>
  <si>
    <t>Has a sixth form</t>
  </si>
  <si>
    <t>Girls</t>
  </si>
  <si>
    <t>Boys</t>
  </si>
  <si>
    <t>Special</t>
  </si>
  <si>
    <t>Community special school</t>
  </si>
  <si>
    <t>Outer</t>
  </si>
  <si>
    <t>St Joseph's Catholic Primary School</t>
  </si>
  <si>
    <t>All through</t>
  </si>
  <si>
    <t>Foundation school</t>
  </si>
  <si>
    <t>DNS</t>
  </si>
  <si>
    <t>S</t>
  </si>
  <si>
    <t>St Mary's CofE Primary School</t>
  </si>
  <si>
    <t>Holy Trinity CofE Primary School</t>
  </si>
  <si>
    <t>Junior</t>
  </si>
  <si>
    <t>Infant</t>
  </si>
  <si>
    <t>Barnet</t>
  </si>
  <si>
    <t>Hampden Way Nursery School</t>
  </si>
  <si>
    <t>St Margaret's Nursery School</t>
  </si>
  <si>
    <t>Pavilion Study Centre</t>
  </si>
  <si>
    <t>Northgate School</t>
  </si>
  <si>
    <t>Barnfield Primary School</t>
  </si>
  <si>
    <t>Brookland Infant and Nursery School</t>
  </si>
  <si>
    <t>Brunswick Park Primary and Nursery School</t>
  </si>
  <si>
    <t>Childs Hill School</t>
  </si>
  <si>
    <t>Colindale Primary School</t>
  </si>
  <si>
    <t>Coppetts Wood Primary School</t>
  </si>
  <si>
    <t>Dollis Infant School</t>
  </si>
  <si>
    <t>Fairway Primary School and Children's Centre</t>
  </si>
  <si>
    <t>Frith Manor Primary School</t>
  </si>
  <si>
    <t>Garden Suburb Junior School</t>
  </si>
  <si>
    <t>Hollickwood Primary School</t>
  </si>
  <si>
    <t>Holly Park Primary School</t>
  </si>
  <si>
    <t>Livingstone Primary and Nursery School</t>
  </si>
  <si>
    <t>Sacks Morasha Jewish Primary School</t>
  </si>
  <si>
    <t>Monkfrith Primary School</t>
  </si>
  <si>
    <t>Northside Primary School</t>
  </si>
  <si>
    <t>The Noam Primary School</t>
  </si>
  <si>
    <t>Woodridge Primary School</t>
  </si>
  <si>
    <t>Tudor Primary School</t>
  </si>
  <si>
    <t>Queenswell Infant &amp; Nursery School</t>
  </si>
  <si>
    <t>Danegrove Primary School</t>
  </si>
  <si>
    <t>Wessex Gardens Primary School</t>
  </si>
  <si>
    <t>The Orion Primary School</t>
  </si>
  <si>
    <t>Pardes House Primary School</t>
  </si>
  <si>
    <t>Beis Yaakov Primary School</t>
  </si>
  <si>
    <t>All Saints' CofE Primary School NW2</t>
  </si>
  <si>
    <t>Christ Church Primary School</t>
  </si>
  <si>
    <t>Monken Hadley CofE Primary School</t>
  </si>
  <si>
    <t>St John's CofE Junior Mixed and Infant School</t>
  </si>
  <si>
    <t>St John's CofE Primary School</t>
  </si>
  <si>
    <t>St Mary's CofE Primary School, East Barnet</t>
  </si>
  <si>
    <t>St Paul's CofE Primary School N11</t>
  </si>
  <si>
    <t>St Paul's CofE Primary School NW7</t>
  </si>
  <si>
    <t>St Andrew's CofE Voluntary Aided Primary School, Totteridge</t>
  </si>
  <si>
    <t>Trent CofE Primary School</t>
  </si>
  <si>
    <t>All Saints' CofE Primary School N20</t>
  </si>
  <si>
    <t>The Annunciation Catholic Infant School</t>
  </si>
  <si>
    <t>Our Lady of Lourdes RC School</t>
  </si>
  <si>
    <t>St Agnes RC School</t>
  </si>
  <si>
    <t>St Theresa's Catholic Primary School</t>
  </si>
  <si>
    <t>Sacred Heart Roman Catholic Primary School</t>
  </si>
  <si>
    <t>Blessed Dominic Catholic Primary School</t>
  </si>
  <si>
    <t>Rosh Pinah Primary School</t>
  </si>
  <si>
    <t>The Annunciation RC Junior School</t>
  </si>
  <si>
    <t>St Mary's and St John's CofE School</t>
  </si>
  <si>
    <t>Menorah High School for Girls</t>
  </si>
  <si>
    <t>Dollis Junior School</t>
  </si>
  <si>
    <t>Selective</t>
  </si>
  <si>
    <t>St James' Catholic High School</t>
  </si>
  <si>
    <t>Mathilda Marks-Kennedy Jewish Primary School</t>
  </si>
  <si>
    <t>Oakleigh School &amp; Acorn Assessment Centre</t>
  </si>
  <si>
    <t>Opening revenue balance 2018-19</t>
  </si>
  <si>
    <t>Closing revenue balance
2018-19</t>
  </si>
  <si>
    <t>Opening revenue balance 2021-22</t>
  </si>
  <si>
    <t>2024-2025 forecast</t>
  </si>
  <si>
    <t>2021-22 Outturn</t>
  </si>
  <si>
    <t>Closing revenue balance
2021-22</t>
  </si>
  <si>
    <t>CFR 2021-22 Benchmark Data Status Report</t>
  </si>
  <si>
    <t>Federated Submission</t>
  </si>
  <si>
    <t>B07</t>
  </si>
  <si>
    <t>Total Revenue Outturn</t>
  </si>
  <si>
    <t>Total Capital Outturn</t>
  </si>
  <si>
    <t>Beya</t>
  </si>
  <si>
    <t>20212022</t>
  </si>
  <si>
    <t>Woodridge</t>
  </si>
  <si>
    <t>Whitings Hill</t>
  </si>
  <si>
    <t xml:space="preserve">3022071  , </t>
  </si>
  <si>
    <t>Woodcroft</t>
  </si>
  <si>
    <t>Autumn 2024</t>
  </si>
  <si>
    <t>Spring 2025</t>
  </si>
  <si>
    <t>Summer 2025</t>
  </si>
  <si>
    <t>2024-25</t>
  </si>
  <si>
    <t>Pupil Numbers (YR to Y6 only)</t>
  </si>
  <si>
    <t>ACTUAL</t>
  </si>
  <si>
    <t>Movement from year to year</t>
  </si>
  <si>
    <t>2021 - 22</t>
  </si>
  <si>
    <t>2022 - 23</t>
  </si>
  <si>
    <t>2023 - 24</t>
  </si>
  <si>
    <t>2024 - 25</t>
  </si>
  <si>
    <t>21/22 to 22/23</t>
  </si>
  <si>
    <t>22/23 to 23/24</t>
  </si>
  <si>
    <t>23/24 to 24/25</t>
  </si>
  <si>
    <t>Funds Delegated by the LA</t>
  </si>
  <si>
    <t>Funding for Sixth Form Students</t>
  </si>
  <si>
    <t>SEN Funding</t>
  </si>
  <si>
    <t>Funding for Minority Ethnic Pupils</t>
  </si>
  <si>
    <t>Pupil Premium</t>
  </si>
  <si>
    <t>Other Government Grants</t>
  </si>
  <si>
    <t>Other Grants and Payments</t>
  </si>
  <si>
    <t>Income from Lettings</t>
  </si>
  <si>
    <t>Income from Catering</t>
  </si>
  <si>
    <t>Supply Teacher Insurance Claims</t>
  </si>
  <si>
    <t>Other Insurance Claims</t>
  </si>
  <si>
    <t>Contributions to Educational Visits</t>
  </si>
  <si>
    <t>Donations and/or Voluntary Funds</t>
  </si>
  <si>
    <t>Pupil Ext Sch Funding and/or Grants</t>
  </si>
  <si>
    <t>Community Focused Funding and/or Grants</t>
  </si>
  <si>
    <t>Community Focused Facilites Income</t>
  </si>
  <si>
    <t>Coronavirus Job Retention Scheme</t>
  </si>
  <si>
    <t>DfE grant scheme for exceptional costs due to COVID-19</t>
  </si>
  <si>
    <t>Other COVID-19 related grants</t>
  </si>
  <si>
    <t>Additional Grant for Schools</t>
  </si>
  <si>
    <t>Income Revenue Total</t>
  </si>
  <si>
    <t>Indirect Employee Expenses</t>
  </si>
  <si>
    <t>Development and Training</t>
  </si>
  <si>
    <t>Supply Teacher Insurance</t>
  </si>
  <si>
    <t>Other Staff Related Insurance</t>
  </si>
  <si>
    <t>Building Maintenance and Improvement</t>
  </si>
  <si>
    <t>Grounds Maintenance and Improvement</t>
  </si>
  <si>
    <t>Cleaning and Caretaking</t>
  </si>
  <si>
    <t>Water and Sewerage</t>
  </si>
  <si>
    <t>Other Occupation Costs</t>
  </si>
  <si>
    <t>Learning Resources (not ICT)</t>
  </si>
  <si>
    <t>ICT Learning Resources</t>
  </si>
  <si>
    <t>Exam Fees</t>
  </si>
  <si>
    <t>Administrative Supplies</t>
  </si>
  <si>
    <t>Other Insurance Costs</t>
  </si>
  <si>
    <t>Special Facilities</t>
  </si>
  <si>
    <t>Catering Supplies</t>
  </si>
  <si>
    <t>Agency Supply Teaching Staff</t>
  </si>
  <si>
    <t>Bought in Prof Services - Curric</t>
  </si>
  <si>
    <t>Bought in professional services – other (except PFI)</t>
  </si>
  <si>
    <t>Bought in professional services – other (PFI)</t>
  </si>
  <si>
    <t>Loan Interest</t>
  </si>
  <si>
    <t>Revenue Contributions to Capital</t>
  </si>
  <si>
    <t>Community Focused School Staff</t>
  </si>
  <si>
    <t>Community Focused School Costs</t>
  </si>
  <si>
    <t>Expenditure Revenue Total</t>
  </si>
  <si>
    <t>In Year Surplus / (Deficit)</t>
  </si>
  <si>
    <t>Surplus / (Deficit) Brought Fwd</t>
  </si>
  <si>
    <t>Cumulative Surplus / (Deficit) C/Fwd</t>
  </si>
  <si>
    <t>Capital Income</t>
  </si>
  <si>
    <t>Voluntary or Private income</t>
  </si>
  <si>
    <t>CI04</t>
  </si>
  <si>
    <t>Direct revenue financing (revenue contributions to capital)</t>
  </si>
  <si>
    <t>Capital Income Total</t>
  </si>
  <si>
    <t>Capital Expenditure</t>
  </si>
  <si>
    <t>Acquisition of Land and Existing Buildings</t>
  </si>
  <si>
    <t>New Construction Conversion and Renovation</t>
  </si>
  <si>
    <t>Vehicles, Plant, Equipment and Machinery</t>
  </si>
  <si>
    <t>Information and Communication Technology</t>
  </si>
  <si>
    <t>Capital Expenditure Total</t>
  </si>
  <si>
    <t>PROJECTION</t>
  </si>
  <si>
    <t>OUTTURN</t>
  </si>
  <si>
    <t>2022-2023  Outturn</t>
  </si>
  <si>
    <t>2025-2026 forecast</t>
  </si>
  <si>
    <t>Spring 2026</t>
  </si>
  <si>
    <t>Summer 2026</t>
  </si>
  <si>
    <t>2025-26</t>
  </si>
  <si>
    <t>2025 - 26</t>
  </si>
  <si>
    <t>23/24 to 24/26</t>
  </si>
  <si>
    <t>24/25 to 25/26</t>
  </si>
  <si>
    <t>Other Additional Grant for Schools</t>
  </si>
  <si>
    <t xml:space="preserve">School </t>
  </si>
  <si>
    <t>Queenswell Federation</t>
  </si>
  <si>
    <t>St Agnes RC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</si>
</sst>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;[Red]\(#,##0.00\)"/>
    <numFmt numFmtId="165" formatCode="#,##0_ ;[Red]\-#,##0\ "/>
    <numFmt numFmtId="166" formatCode="#,##0;[Red]\(#,##0\)"/>
    <numFmt numFmtId="167" formatCode="_-[$£-809]* #,##0_-;\-[$£-809]* #,##0_-;_-[$£-809]* &quot;-&quot;??_-;_-@_-"/>
    <numFmt numFmtId="168" formatCode="_-&quot;£&quot;* #,##0_-;\-&quot;£&quot;* #,##0_-;_-&quot;£&quot;* &quot;-&quot;??_-;_-@_-"/>
    <numFmt numFmtId="169" formatCode="0.0"/>
    <numFmt numFmtId="170" formatCode="#,##0;\(#,##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Tahoma"/>
      <family val="2"/>
    </font>
    <font>
      <b/>
      <sz val="11"/>
      <color rgb="FFFFFFFF"/>
      <name val="Tahoma"/>
      <family val="2"/>
    </font>
    <font>
      <b/>
      <sz val="20"/>
      <color rgb="FF4682B4"/>
      <name val="Tahoma"/>
      <family val="2"/>
    </font>
    <font>
      <b/>
      <sz val="10"/>
      <color rgb="FFFFFFFF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rgb="FF4682B4"/>
      <name val="Tahoma"/>
      <family val="2"/>
    </font>
    <font>
      <sz val="11"/>
      <name val="Calibri"/>
      <family val="2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82B4"/>
        <bgColor rgb="FF4682B4"/>
      </patternFill>
    </fill>
    <fill>
      <patternFill patternType="lightGray">
        <bgColor theme="0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14" fillId="0" borderId="0"/>
    <xf numFmtId="0" fontId="5" fillId="0" borderId="0"/>
    <xf numFmtId="9" fontId="5" fillId="0" borderId="0"/>
    <xf numFmtId="44" fontId="5" fillId="0" borderId="0"/>
    <xf numFmtId="42" fontId="5" fillId="0" borderId="0"/>
    <xf numFmtId="43" fontId="5" fillId="0" borderId="0"/>
    <xf numFmtId="41" fontId="5" fillId="0" borderId="0"/>
    <xf numFmtId="3" fontId="19" fillId="8" borderId="1">
      <alignment vertical="center"/>
    </xf>
    <xf numFmtId="0" fontId="5" fillId="0" borderId="1"/>
    <xf numFmtId="0" fontId="5" fillId="0" borderId="0"/>
    <xf numFmtId="0" fontId="31" fillId="0" borderId="0">
      <alignment vertical="top"/>
    </xf>
  </cellStyleXfs>
  <cellXfs count="130">
    <xf numFmtId="0" fontId="0" fillId="0" borderId="0" xfId="0"/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43" fontId="8" fillId="3" borderId="1" xfId="1" applyFont="1" applyFill="1" applyBorder="1" applyAlignment="1" applyProtection="1">
      <alignment horizontal="center" vertical="center" wrapText="1"/>
    </xf>
    <xf numFmtId="165" fontId="9" fillId="2" borderId="0" xfId="2" applyNumberFormat="1" applyFont="1" applyFill="1" applyAlignment="1">
      <alignment vertical="center"/>
    </xf>
    <xf numFmtId="165" fontId="8" fillId="3" borderId="2" xfId="2" applyNumberFormat="1" applyFont="1" applyFill="1" applyBorder="1" applyAlignment="1">
      <alignment horizontal="center" vertical="center"/>
    </xf>
    <xf numFmtId="43" fontId="8" fillId="3" borderId="3" xfId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5" fontId="8" fillId="3" borderId="4" xfId="2" applyNumberFormat="1" applyFont="1" applyFill="1" applyBorder="1" applyAlignment="1">
      <alignment horizontal="center" vertical="center"/>
    </xf>
    <xf numFmtId="165" fontId="7" fillId="0" borderId="2" xfId="2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6" fontId="11" fillId="3" borderId="1" xfId="0" applyNumberFormat="1" applyFont="1" applyFill="1" applyBorder="1"/>
    <xf numFmtId="166" fontId="12" fillId="4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5" fontId="9" fillId="0" borderId="0" xfId="2" applyNumberFormat="1" applyFont="1" applyAlignment="1">
      <alignment horizontal="left" vertical="center"/>
    </xf>
    <xf numFmtId="167" fontId="0" fillId="0" borderId="5" xfId="0" applyNumberFormat="1" applyBorder="1"/>
    <xf numFmtId="167" fontId="0" fillId="0" borderId="0" xfId="0" applyNumberFormat="1"/>
    <xf numFmtId="0" fontId="7" fillId="0" borderId="0" xfId="2" applyFont="1" applyAlignment="1">
      <alignment horizontal="left" vertical="center"/>
    </xf>
    <xf numFmtId="165" fontId="9" fillId="0" borderId="0" xfId="2" applyNumberFormat="1" applyFont="1" applyAlignment="1">
      <alignment vertical="center"/>
    </xf>
    <xf numFmtId="43" fontId="8" fillId="3" borderId="1" xfId="1" applyFont="1" applyFill="1" applyBorder="1" applyAlignment="1" applyProtection="1">
      <alignment horizontal="center" vertical="center"/>
    </xf>
    <xf numFmtId="166" fontId="12" fillId="3" borderId="1" xfId="0" applyNumberFormat="1" applyFont="1" applyFill="1" applyBorder="1" applyProtection="1">
      <protection locked="0"/>
    </xf>
    <xf numFmtId="166" fontId="12" fillId="4" borderId="1" xfId="0" applyNumberFormat="1" applyFont="1" applyFill="1" applyBorder="1" applyAlignment="1" applyProtection="1">
      <alignment wrapText="1"/>
      <protection locked="0"/>
    </xf>
    <xf numFmtId="165" fontId="6" fillId="0" borderId="0" xfId="2" applyNumberFormat="1" applyFont="1" applyAlignment="1">
      <alignment vertical="center"/>
    </xf>
    <xf numFmtId="167" fontId="0" fillId="0" borderId="6" xfId="0" applyNumberFormat="1" applyBorder="1"/>
    <xf numFmtId="0" fontId="8" fillId="0" borderId="0" xfId="2" applyFont="1" applyAlignment="1">
      <alignment vertical="center"/>
    </xf>
    <xf numFmtId="166" fontId="13" fillId="0" borderId="5" xfId="0" applyNumberFormat="1" applyFont="1" applyBorder="1"/>
    <xf numFmtId="0" fontId="4" fillId="0" borderId="0" xfId="2" applyFont="1" applyAlignment="1">
      <alignment vertical="center"/>
    </xf>
    <xf numFmtId="43" fontId="8" fillId="3" borderId="3" xfId="1" applyFont="1" applyFill="1" applyBorder="1" applyAlignment="1" applyProtection="1">
      <alignment horizontal="center" vertical="center" wrapText="1"/>
    </xf>
    <xf numFmtId="166" fontId="12" fillId="5" borderId="1" xfId="0" applyNumberFormat="1" applyFont="1" applyFill="1" applyBorder="1" applyProtection="1">
      <protection locked="0"/>
    </xf>
    <xf numFmtId="165" fontId="8" fillId="0" borderId="1" xfId="2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66" fontId="2" fillId="0" borderId="1" xfId="0" applyNumberFormat="1" applyFont="1" applyBorder="1"/>
    <xf numFmtId="166" fontId="0" fillId="0" borderId="1" xfId="0" applyNumberFormat="1" applyBorder="1"/>
    <xf numFmtId="166" fontId="2" fillId="5" borderId="1" xfId="0" applyNumberFormat="1" applyFont="1" applyFill="1" applyBorder="1"/>
    <xf numFmtId="165" fontId="7" fillId="0" borderId="0" xfId="2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4" applyFont="1"/>
    <xf numFmtId="0" fontId="16" fillId="0" borderId="7" xfId="4" applyFont="1" applyBorder="1" applyAlignment="1">
      <alignment vertical="top" wrapText="1" readingOrder="1"/>
    </xf>
    <xf numFmtId="0" fontId="17" fillId="6" borderId="7" xfId="4" applyFont="1" applyFill="1" applyBorder="1" applyAlignment="1">
      <alignment horizontal="right" vertical="top" wrapText="1" readingOrder="1"/>
    </xf>
    <xf numFmtId="0" fontId="17" fillId="6" borderId="7" xfId="4" applyFont="1" applyFill="1" applyBorder="1" applyAlignment="1">
      <alignment vertical="top" wrapText="1" readingOrder="1"/>
    </xf>
    <xf numFmtId="17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0" fillId="0" borderId="10" xfId="0" applyBorder="1"/>
    <xf numFmtId="0" fontId="0" fillId="0" borderId="11" xfId="0" applyBorder="1"/>
    <xf numFmtId="166" fontId="12" fillId="4" borderId="12" xfId="0" applyNumberFormat="1" applyFont="1" applyFill="1" applyBorder="1" applyProtection="1">
      <protection locked="0"/>
    </xf>
    <xf numFmtId="166" fontId="12" fillId="7" borderId="13" xfId="0" applyNumberFormat="1" applyFont="1" applyFill="1" applyBorder="1" applyProtection="1">
      <protection locked="0"/>
    </xf>
    <xf numFmtId="166" fontId="12" fillId="4" borderId="14" xfId="0" applyNumberFormat="1" applyFont="1" applyFill="1" applyBorder="1" applyProtection="1">
      <protection locked="0"/>
    </xf>
    <xf numFmtId="166" fontId="12" fillId="4" borderId="15" xfId="0" applyNumberFormat="1" applyFont="1" applyFill="1" applyBorder="1" applyProtection="1">
      <protection locked="0"/>
    </xf>
    <xf numFmtId="166" fontId="12" fillId="4" borderId="17" xfId="0" applyNumberFormat="1" applyFont="1" applyFill="1" applyBorder="1" applyProtection="1">
      <protection locked="0"/>
    </xf>
    <xf numFmtId="166" fontId="12" fillId="4" borderId="18" xfId="0" applyNumberFormat="1" applyFont="1" applyFill="1" applyBorder="1" applyProtection="1">
      <protection locked="0"/>
    </xf>
    <xf numFmtId="0" fontId="19" fillId="8" borderId="1" xfId="11" applyNumberFormat="1">
      <alignment vertical="center"/>
    </xf>
    <xf numFmtId="0" fontId="5" fillId="0" borderId="1" xfId="12"/>
    <xf numFmtId="0" fontId="5" fillId="0" borderId="1" xfId="0" applyFont="1" applyBorder="1"/>
    <xf numFmtId="0" fontId="5" fillId="0" borderId="0" xfId="0" applyFont="1"/>
    <xf numFmtId="0" fontId="20" fillId="0" borderId="0" xfId="12" applyFont="1" applyBorder="1"/>
    <xf numFmtId="0" fontId="21" fillId="0" borderId="0" xfId="0" applyFont="1"/>
    <xf numFmtId="168" fontId="0" fillId="0" borderId="1" xfId="3" applyNumberFormat="1" applyFont="1" applyBorder="1"/>
    <xf numFmtId="0" fontId="0" fillId="4" borderId="1" xfId="0" applyFill="1" applyBorder="1"/>
    <xf numFmtId="0" fontId="0" fillId="0" borderId="1" xfId="3" applyNumberFormat="1" applyFont="1" applyBorder="1"/>
    <xf numFmtId="0" fontId="5" fillId="0" borderId="19" xfId="0" applyFont="1" applyBorder="1"/>
    <xf numFmtId="0" fontId="22" fillId="0" borderId="0" xfId="4" applyFont="1" applyAlignment="1">
      <alignment horizontal="center" vertical="center"/>
    </xf>
    <xf numFmtId="0" fontId="23" fillId="0" borderId="0" xfId="13" applyFont="1" applyAlignment="1">
      <alignment horizontal="left"/>
    </xf>
    <xf numFmtId="0" fontId="24" fillId="0" borderId="0" xfId="0" applyFont="1" applyAlignment="1">
      <alignment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40" fontId="6" fillId="0" borderId="0" xfId="0" applyNumberFormat="1" applyFont="1" applyAlignment="1">
      <alignment horizontal="center" vertical="center" wrapText="1"/>
    </xf>
    <xf numFmtId="40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3" fillId="0" borderId="21" xfId="0" applyFont="1" applyBorder="1" applyAlignment="1">
      <alignment horizontal="center" vertical="top" wrapText="1"/>
    </xf>
    <xf numFmtId="169" fontId="23" fillId="0" borderId="21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38" fontId="5" fillId="0" borderId="0" xfId="0" applyNumberFormat="1" applyFont="1" applyAlignment="1">
      <alignment wrapText="1"/>
    </xf>
    <xf numFmtId="0" fontId="25" fillId="0" borderId="0" xfId="0" applyFont="1" applyAlignment="1">
      <alignment horizontal="left" vertical="top" wrapText="1"/>
    </xf>
    <xf numFmtId="166" fontId="26" fillId="4" borderId="1" xfId="0" applyNumberFormat="1" applyFont="1" applyFill="1" applyBorder="1" applyProtection="1">
      <protection locked="0"/>
    </xf>
    <xf numFmtId="0" fontId="28" fillId="0" borderId="0" xfId="4" applyFont="1"/>
    <xf numFmtId="0" fontId="29" fillId="6" borderId="7" xfId="4" applyFont="1" applyFill="1" applyBorder="1" applyAlignment="1">
      <alignment horizontal="right" vertical="top" wrapText="1" readingOrder="1"/>
    </xf>
    <xf numFmtId="0" fontId="29" fillId="6" borderId="7" xfId="4" applyFont="1" applyFill="1" applyBorder="1" applyAlignment="1">
      <alignment vertical="top" wrapText="1" readingOrder="1"/>
    </xf>
    <xf numFmtId="0" fontId="29" fillId="6" borderId="22" xfId="4" applyFont="1" applyFill="1" applyBorder="1" applyAlignment="1">
      <alignment horizontal="right" vertical="top" wrapText="1" readingOrder="1"/>
    </xf>
    <xf numFmtId="0" fontId="22" fillId="9" borderId="1" xfId="4" applyFont="1" applyFill="1" applyBorder="1" applyAlignment="1">
      <alignment wrapText="1"/>
    </xf>
    <xf numFmtId="0" fontId="30" fillId="0" borderId="7" xfId="4" applyFont="1" applyBorder="1" applyAlignment="1">
      <alignment vertical="top" wrapText="1" readingOrder="1"/>
    </xf>
    <xf numFmtId="0" fontId="30" fillId="0" borderId="22" xfId="4" applyFont="1" applyBorder="1" applyAlignment="1">
      <alignment vertical="top" wrapText="1" readingOrder="1"/>
    </xf>
    <xf numFmtId="166" fontId="28" fillId="0" borderId="1" xfId="4" applyNumberFormat="1" applyFont="1" applyBorder="1"/>
    <xf numFmtId="166" fontId="0" fillId="3" borderId="1" xfId="0" applyNumberFormat="1" applyFill="1" applyBorder="1"/>
    <xf numFmtId="0" fontId="31" fillId="0" borderId="0" xfId="14" applyAlignment="1"/>
    <xf numFmtId="0" fontId="31" fillId="0" borderId="0" xfId="14">
      <alignment vertical="top"/>
    </xf>
    <xf numFmtId="0" fontId="32" fillId="0" borderId="0" xfId="14" applyFont="1" applyAlignment="1">
      <alignment horizontal="center"/>
    </xf>
    <xf numFmtId="0" fontId="19" fillId="8" borderId="1" xfId="11" applyNumberFormat="1" applyAlignment="1">
      <alignment horizontal="center" vertical="center"/>
    </xf>
    <xf numFmtId="0" fontId="19" fillId="8" borderId="23" xfId="11" applyNumberFormat="1" applyBorder="1" applyAlignment="1">
      <alignment horizontal="center" vertical="center"/>
    </xf>
    <xf numFmtId="170" fontId="5" fillId="0" borderId="1" xfId="12" applyNumberFormat="1"/>
    <xf numFmtId="166" fontId="31" fillId="0" borderId="0" xfId="14" applyNumberFormat="1" applyAlignment="1"/>
    <xf numFmtId="0" fontId="5" fillId="0" borderId="4" xfId="12" applyBorder="1"/>
    <xf numFmtId="170" fontId="19" fillId="8" borderId="1" xfId="11" applyNumberFormat="1">
      <alignment vertical="center"/>
    </xf>
    <xf numFmtId="166" fontId="6" fillId="0" borderId="24" xfId="14" applyNumberFormat="1" applyFont="1" applyBorder="1" applyAlignment="1"/>
    <xf numFmtId="166" fontId="6" fillId="0" borderId="25" xfId="14" applyNumberFormat="1" applyFont="1" applyBorder="1" applyAlignment="1"/>
    <xf numFmtId="0" fontId="32" fillId="0" borderId="0" xfId="14" applyFont="1" applyAlignment="1"/>
    <xf numFmtId="3" fontId="19" fillId="8" borderId="1" xfId="11">
      <alignment vertical="center"/>
    </xf>
    <xf numFmtId="0" fontId="32" fillId="0" borderId="0" xfId="14" applyFont="1">
      <alignment vertical="top"/>
    </xf>
    <xf numFmtId="0" fontId="19" fillId="8" borderId="1" xfId="14" applyFont="1" applyFill="1" applyBorder="1" applyAlignment="1"/>
    <xf numFmtId="0" fontId="7" fillId="0" borderId="1" xfId="12" applyFont="1"/>
    <xf numFmtId="166" fontId="12" fillId="3" borderId="1" xfId="0" applyNumberFormat="1" applyFont="1" applyFill="1" applyBorder="1"/>
    <xf numFmtId="167" fontId="0" fillId="0" borderId="5" xfId="0" applyNumberFormat="1" applyBorder="1" applyProtection="1">
      <protection locked="0"/>
    </xf>
    <xf numFmtId="0" fontId="0" fillId="0" borderId="0" xfId="0" applyProtection="1">
      <protection locked="0"/>
    </xf>
    <xf numFmtId="167" fontId="0" fillId="0" borderId="0" xfId="0" applyNumberFormat="1" applyProtection="1">
      <protection locked="0"/>
    </xf>
    <xf numFmtId="43" fontId="8" fillId="3" borderId="1" xfId="1" applyFont="1" applyFill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/>
      <protection locked="0"/>
    </xf>
    <xf numFmtId="165" fontId="8" fillId="3" borderId="4" xfId="2" applyNumberFormat="1" applyFont="1" applyFill="1" applyBorder="1" applyAlignment="1" applyProtection="1">
      <alignment horizontal="center" vertical="center"/>
      <protection locked="0"/>
    </xf>
    <xf numFmtId="0" fontId="16" fillId="0" borderId="7" xfId="4" applyFont="1" applyBorder="1" applyAlignment="1">
      <alignment vertical="top" wrapText="1" readingOrder="1"/>
    </xf>
    <xf numFmtId="0" fontId="15" fillId="0" borderId="20" xfId="4" applyFont="1" applyBorder="1" applyAlignment="1">
      <alignment vertical="top" wrapText="1"/>
    </xf>
    <xf numFmtId="0" fontId="18" fillId="0" borderId="0" xfId="4" applyFont="1" applyAlignment="1">
      <alignment vertical="top" wrapText="1" readingOrder="1"/>
    </xf>
    <xf numFmtId="0" fontId="15" fillId="0" borderId="0" xfId="4" applyFont="1"/>
    <xf numFmtId="0" fontId="17" fillId="6" borderId="7" xfId="4" applyFont="1" applyFill="1" applyBorder="1" applyAlignment="1">
      <alignment horizontal="right" vertical="top" wrapText="1" readingOrder="1"/>
    </xf>
    <xf numFmtId="0" fontId="2" fillId="0" borderId="8" xfId="0" applyFont="1" applyBorder="1"/>
    <xf numFmtId="0" fontId="2" fillId="0" borderId="9" xfId="0" applyFont="1" applyBorder="1"/>
    <xf numFmtId="0" fontId="2" fillId="0" borderId="16" xfId="0" applyFont="1" applyBorder="1"/>
    <xf numFmtId="3" fontId="19" fillId="8" borderId="1" xfId="11">
      <alignment vertical="center"/>
    </xf>
    <xf numFmtId="0" fontId="19" fillId="8" borderId="1" xfId="14" applyFont="1" applyFill="1" applyBorder="1" applyAlignment="1"/>
    <xf numFmtId="0" fontId="19" fillId="8" borderId="1" xfId="11" applyNumberFormat="1">
      <alignment vertical="center"/>
    </xf>
    <xf numFmtId="0" fontId="6" fillId="0" borderId="0" xfId="5" applyFont="1" applyAlignment="1">
      <alignment horizontal="center"/>
    </xf>
    <xf numFmtId="0" fontId="32" fillId="0" borderId="21" xfId="14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0" fillId="0" borderId="7" xfId="4" applyFont="1" applyBorder="1" applyAlignment="1">
      <alignment vertical="top" wrapText="1" readingOrder="1"/>
    </xf>
    <xf numFmtId="0" fontId="28" fillId="0" borderId="20" xfId="4" applyFont="1" applyBorder="1" applyAlignment="1">
      <alignment vertical="top" wrapText="1"/>
    </xf>
    <xf numFmtId="0" fontId="27" fillId="0" borderId="0" xfId="4" applyFont="1" applyAlignment="1">
      <alignment vertical="top" wrapText="1" readingOrder="1"/>
    </xf>
    <xf numFmtId="0" fontId="28" fillId="0" borderId="0" xfId="4" applyFont="1"/>
    <xf numFmtId="0" fontId="29" fillId="6" borderId="7" xfId="4" applyFont="1" applyFill="1" applyBorder="1" applyAlignment="1">
      <alignment horizontal="right" vertical="top" wrapText="1" readingOrder="1"/>
    </xf>
  </cellXfs>
  <cellStyles count="15">
    <cellStyle name="Comma" xfId="1" builtinId="3"/>
    <cellStyle name="Comma [0] 2" xfId="10" xr:uid="{00000000-0005-0000-0000-000001000000}"/>
    <cellStyle name="Comma 2" xfId="9" xr:uid="{00000000-0005-0000-0000-000002000000}"/>
    <cellStyle name="Currency" xfId="3" builtinId="4"/>
    <cellStyle name="Currency [0] 2" xfId="8" xr:uid="{00000000-0005-0000-0000-000004000000}"/>
    <cellStyle name="Currency 2" xfId="7" xr:uid="{00000000-0005-0000-0000-000005000000}"/>
    <cellStyle name="Normal" xfId="0" builtinId="0"/>
    <cellStyle name="Normal 2" xfId="4" xr:uid="{00000000-0005-0000-0000-000007000000}"/>
    <cellStyle name="Normal 2 2" xfId="13" xr:uid="{00000000-0005-0000-0000-000008000000}"/>
    <cellStyle name="Normal 3" xfId="5" xr:uid="{00000000-0005-0000-0000-000009000000}"/>
    <cellStyle name="Normal 4" xfId="14" xr:uid="{AD540D33-82E2-44B7-9EC0-9BD7FFC412C0}"/>
    <cellStyle name="Normal_Sheet2" xfId="2" xr:uid="{00000000-0005-0000-0000-00000A000000}"/>
    <cellStyle name="Percent 2" xfId="6" xr:uid="{00000000-0005-0000-0000-00000B000000}"/>
    <cellStyle name="StandardStyle" xfId="12" xr:uid="{00000000-0005-0000-0000-00000C000000}"/>
    <cellStyle name="TotalStyle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P\SWAUP2\Demography\BWRM5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ools%20accountancy\Bank%20Account%20Funding\2008-09\Option%20D\Funding%20Option%20D%202008-09%20T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hools%20accountancy\Schools%20in%20Financial%20Difficulty\3%20yr%20Recovery%20Plan%20Template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Trend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ll Schs Funding"/>
      <sheetName val="Funding Statements"/>
      <sheetName val="OPT D 2008-9"/>
      <sheetName val="Summary_of_all_Schs_Funding"/>
      <sheetName val="Funding_Statements"/>
      <sheetName val="OPT_D_2008-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"/>
      <sheetName val="CFR Data 2018-19"/>
      <sheetName val="CFR20192020_BenchMarkDataReport"/>
      <sheetName val="Pupil Numbers"/>
      <sheetName val="Salary Expenditure"/>
      <sheetName val="4 year recovery"/>
      <sheetName val="CFR20202021_BenchMarkDataReport"/>
    </sheetNames>
    <sheetDataSet>
      <sheetData sheetId="0">
        <row r="79">
          <cell r="E7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"/>
  <sheetViews>
    <sheetView showGridLines="0" tabSelected="1" zoomScale="85" zoomScaleNormal="85" zoomScaleSheetLayoutView="85" workbookViewId="0">
      <selection activeCell="C4" sqref="C4"/>
    </sheetView>
  </sheetViews>
  <sheetFormatPr defaultRowHeight="14.4" x14ac:dyDescent="0.3"/>
  <cols>
    <col min="1" max="1" width="57.88671875" customWidth="1"/>
    <col min="2" max="2" width="26.88671875" bestFit="1" customWidth="1"/>
    <col min="3" max="10" width="19" customWidth="1"/>
    <col min="11" max="11" width="118" customWidth="1"/>
    <col min="12" max="13" width="26.5546875" customWidth="1"/>
    <col min="15" max="15" width="24.33203125" customWidth="1"/>
    <col min="16" max="18" width="9.109375" customWidth="1"/>
  </cols>
  <sheetData>
    <row r="1" spans="1:17" ht="34.5" customHeight="1" x14ac:dyDescent="0.4">
      <c r="A1" s="78"/>
      <c r="B1" t="e">
        <f>VLOOKUP(A1,O1:P93,2,FALSE)</f>
        <v>#N/A</v>
      </c>
      <c r="C1" t="s">
        <v>266</v>
      </c>
      <c r="O1" t="s">
        <v>265</v>
      </c>
      <c r="P1" t="s">
        <v>123</v>
      </c>
      <c r="Q1">
        <v>19</v>
      </c>
    </row>
    <row r="2" spans="1:17" x14ac:dyDescent="0.3">
      <c r="Q2">
        <v>20</v>
      </c>
    </row>
    <row r="3" spans="1:17" x14ac:dyDescent="0.3">
      <c r="O3" s="39" t="s">
        <v>149</v>
      </c>
      <c r="P3">
        <v>3520</v>
      </c>
      <c r="Q3">
        <v>21</v>
      </c>
    </row>
    <row r="4" spans="1:17" x14ac:dyDescent="0.3">
      <c r="O4" s="39" t="s">
        <v>164</v>
      </c>
      <c r="P4">
        <v>3317</v>
      </c>
      <c r="Q4">
        <v>22</v>
      </c>
    </row>
    <row r="5" spans="1:17" ht="17.399999999999999" x14ac:dyDescent="0.3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O5" s="39" t="s">
        <v>176</v>
      </c>
      <c r="P5">
        <v>3300</v>
      </c>
      <c r="Q5">
        <v>23</v>
      </c>
    </row>
    <row r="6" spans="1:17" ht="27.6" x14ac:dyDescent="0.3">
      <c r="A6" s="3" t="s">
        <v>1</v>
      </c>
      <c r="B6" s="4"/>
      <c r="C6" s="5" t="s">
        <v>314</v>
      </c>
      <c r="D6" s="5" t="s">
        <v>313</v>
      </c>
      <c r="E6" s="5" t="s">
        <v>124</v>
      </c>
      <c r="F6" s="5" t="s">
        <v>625</v>
      </c>
      <c r="G6" s="5" t="s">
        <v>714</v>
      </c>
      <c r="H6" s="5" t="s">
        <v>2</v>
      </c>
      <c r="I6" s="5" t="s">
        <v>624</v>
      </c>
      <c r="J6" s="5" t="s">
        <v>715</v>
      </c>
      <c r="K6" s="5" t="s">
        <v>125</v>
      </c>
      <c r="O6" s="39" t="s">
        <v>163</v>
      </c>
      <c r="P6">
        <v>3500</v>
      </c>
      <c r="Q6">
        <v>24</v>
      </c>
    </row>
    <row r="7" spans="1:17" x14ac:dyDescent="0.3">
      <c r="A7" s="6" t="s">
        <v>3</v>
      </c>
      <c r="B7" s="7" t="s">
        <v>4</v>
      </c>
      <c r="C7" s="8" t="s">
        <v>5</v>
      </c>
      <c r="D7" s="8" t="s">
        <v>5</v>
      </c>
      <c r="E7" s="8" t="s">
        <v>5</v>
      </c>
      <c r="F7" s="9" t="s">
        <v>5</v>
      </c>
      <c r="G7" s="9" t="s">
        <v>5</v>
      </c>
      <c r="H7" s="9" t="s">
        <v>5</v>
      </c>
      <c r="I7" s="9" t="s">
        <v>5</v>
      </c>
      <c r="J7" s="9" t="s">
        <v>5</v>
      </c>
      <c r="K7" s="10"/>
      <c r="O7" s="39" t="s">
        <v>152</v>
      </c>
      <c r="P7">
        <v>3514</v>
      </c>
      <c r="Q7">
        <v>25</v>
      </c>
    </row>
    <row r="8" spans="1:17" ht="15.6" x14ac:dyDescent="0.3">
      <c r="A8" s="11" t="s">
        <v>6</v>
      </c>
      <c r="B8" s="12" t="s">
        <v>7</v>
      </c>
      <c r="C8" s="13">
        <f>IF(ISERROR(VLOOKUP($B$1,'CFR Data 2018-19'!$E$4:$CH$96,Forecast!Q13,FALSE)),0,(VLOOKUP($B$1,'CFR Data 2018-19'!$E$4:$CH$96,Forecast!Q13,FALSE)))</f>
        <v>0</v>
      </c>
      <c r="D8" s="13">
        <f>IF(ISERROR(VLOOKUP($B$1,CFR20192020_BenchMarkDataReport!$B$4:$AJ$92,18,FALSE)),0,VLOOKUP($B$1,CFR20192020_BenchMarkDataReport!$B$4:$AJ$92,18,FALSE))</f>
        <v>0</v>
      </c>
      <c r="E8" s="13">
        <f>IF(ISERROR(VLOOKUP($B$1,CFR20202021_BenchMarkDataReport!$B$3:$AN$90,Q1,FALSE)),0,VLOOKUP($B$1,CFR20202021_BenchMarkDataReport!$B$3:$AN$90,Q1,FALSE))</f>
        <v>0</v>
      </c>
      <c r="F8" s="22">
        <f>IFERROR(VLOOKUP($B$1,CFR20212022_BenchMarkDataReport!$B$3:$CL$89,Q1,FALSE),0)</f>
        <v>0</v>
      </c>
      <c r="G8" s="104">
        <f>-(IFERROR(INDEX('22-23 Outturn'!$C$3:$BK$89, MATCH($B$1, '22-23 Outturn'!$B$3:$B$89, 0), MATCH(B8, '22-23 Outturn'!$C$1:$BK$1, 0)), 0))</f>
        <v>0</v>
      </c>
      <c r="H8" s="14"/>
      <c r="I8" s="14"/>
      <c r="J8" s="14"/>
      <c r="K8" s="15"/>
      <c r="O8" s="39" t="s">
        <v>224</v>
      </c>
      <c r="P8">
        <v>2002</v>
      </c>
      <c r="Q8">
        <v>26</v>
      </c>
    </row>
    <row r="9" spans="1:17" ht="15.6" x14ac:dyDescent="0.3">
      <c r="A9" s="11" t="s">
        <v>8</v>
      </c>
      <c r="B9" s="12" t="s">
        <v>9</v>
      </c>
      <c r="C9" s="13">
        <f>IF(ISERROR(VLOOKUP($B$1,'CFR Data 2018-19'!$E$4:$CH$96,Forecast!Q14,FALSE)),0,(VLOOKUP($B$1,'CFR Data 2018-19'!$E$4:$CH$96,Forecast!Q14,FALSE)))</f>
        <v>0</v>
      </c>
      <c r="D9" s="13">
        <f>IF(ISERROR(VLOOKUP($B$1,CFR20192020_BenchMarkDataReport!$B$4:$AJ$92,Q1,FALSE)),0,VLOOKUP($B$1,CFR20192020_BenchMarkDataReport!$B$4:$AJ$92,Q1,FALSE))</f>
        <v>0</v>
      </c>
      <c r="E9" s="13">
        <f>IF(ISERROR(VLOOKUP($B$1,CFR20202021_BenchMarkDataReport!$B$3:$AN$90,Q2,FALSE)),0,VLOOKUP($B$1,CFR20202021_BenchMarkDataReport!$B$3:$AN$90,Q2,FALSE))</f>
        <v>0</v>
      </c>
      <c r="F9" s="22">
        <f>IFERROR(VLOOKUP($B$1,CFR20212022_BenchMarkDataReport!$B$3:$CL$89,Q2,FALSE),0)</f>
        <v>0</v>
      </c>
      <c r="G9" s="104">
        <f>-(IFERROR(INDEX('22-23 Outturn'!$C$3:$BK$89, MATCH($B$1, '22-23 Outturn'!$B$3:$B$89, 0), MATCH(B9, '22-23 Outturn'!$C$1:$BK$1, 0)), 0))</f>
        <v>0</v>
      </c>
      <c r="H9" s="14"/>
      <c r="I9" s="14"/>
      <c r="J9" s="14"/>
      <c r="K9" s="15"/>
      <c r="O9" s="39" t="s">
        <v>177</v>
      </c>
      <c r="P9">
        <v>2079</v>
      </c>
      <c r="Q9">
        <v>27</v>
      </c>
    </row>
    <row r="10" spans="1:17" ht="15.6" x14ac:dyDescent="0.3">
      <c r="A10" s="11" t="s">
        <v>10</v>
      </c>
      <c r="B10" s="12" t="s">
        <v>11</v>
      </c>
      <c r="C10" s="13">
        <f>IF(ISERROR(VLOOKUP($B$1,'CFR Data 2018-19'!$E$4:$CH$96,Forecast!Q15,FALSE)),0,(VLOOKUP($B$1,'CFR Data 2018-19'!$E$4:$CH$96,Forecast!Q15,FALSE)))</f>
        <v>0</v>
      </c>
      <c r="D10" s="13">
        <f>IF(ISERROR(VLOOKUP($B$1,CFR20192020_BenchMarkDataReport!$B$4:$AJ$92,Q2,FALSE)),0,VLOOKUP($B$1,CFR20192020_BenchMarkDataReport!$B$4:$AJ$92,Q2,FALSE))</f>
        <v>0</v>
      </c>
      <c r="E10" s="13">
        <f>IF(ISERROR(VLOOKUP($B$1,CFR20202021_BenchMarkDataReport!$B$3:$AN$90,Q3,FALSE)),0,VLOOKUP($B$1,CFR20202021_BenchMarkDataReport!$B$3:$AN$90,Q3,FALSE))</f>
        <v>0</v>
      </c>
      <c r="F10" s="22">
        <f>IFERROR(VLOOKUP($B$1,CFR20212022_BenchMarkDataReport!$B$3:$CL$89,Q3,FALSE),0)</f>
        <v>0</v>
      </c>
      <c r="G10" s="104">
        <f>-(IFERROR(INDEX('22-23 Outturn'!$C$3:$BK$89, MATCH($B$1, '22-23 Outturn'!$B$3:$B$89, 0), MATCH(B10, '22-23 Outturn'!$C$1:$BK$1, 0)), 0))</f>
        <v>0</v>
      </c>
      <c r="H10" s="14"/>
      <c r="I10" s="14"/>
      <c r="J10" s="14"/>
      <c r="K10" s="15"/>
      <c r="O10" s="39" t="s">
        <v>146</v>
      </c>
      <c r="P10">
        <v>3524</v>
      </c>
      <c r="Q10">
        <v>28</v>
      </c>
    </row>
    <row r="11" spans="1:17" ht="15.6" x14ac:dyDescent="0.3">
      <c r="A11" s="11" t="s">
        <v>12</v>
      </c>
      <c r="B11" s="12" t="s">
        <v>13</v>
      </c>
      <c r="C11" s="13">
        <f>IF(ISERROR(VLOOKUP($B$1,'CFR Data 2018-19'!$E$4:$CH$96,Forecast!Q16,FALSE)),0,(VLOOKUP($B$1,'CFR Data 2018-19'!$E$4:$CH$96,Forecast!Q16,FALSE)))</f>
        <v>0</v>
      </c>
      <c r="D11" s="13">
        <f>IF(ISERROR(VLOOKUP($B$1,CFR20192020_BenchMarkDataReport!$B$4:$AJ$92,Q3,FALSE)),0,VLOOKUP($B$1,CFR20192020_BenchMarkDataReport!$B$4:$AJ$92,Q3,FALSE))</f>
        <v>0</v>
      </c>
      <c r="E11" s="13">
        <f>IF(ISERROR(VLOOKUP($B$1,CFR20202021_BenchMarkDataReport!$B$3:$AN$90,Q4,FALSE)),0,VLOOKUP($B$1,CFR20202021_BenchMarkDataReport!$B$3:$AN$90,Q4,FALSE))</f>
        <v>0</v>
      </c>
      <c r="F11" s="22">
        <f>IFERROR(VLOOKUP($B$1,CFR20212022_BenchMarkDataReport!$B$3:$CL$89,Q4,FALSE),0)</f>
        <v>0</v>
      </c>
      <c r="G11" s="104">
        <f>-(IFERROR(INDEX('22-23 Outturn'!$C$3:$BK$89, MATCH($B$1, '22-23 Outturn'!$B$3:$B$89, 0), MATCH(B11, '22-23 Outturn'!$C$1:$BK$1, 0)), 0))</f>
        <v>0</v>
      </c>
      <c r="H11" s="14"/>
      <c r="I11" s="14"/>
      <c r="J11" s="14"/>
      <c r="K11" s="15"/>
      <c r="O11" s="39" t="s">
        <v>223</v>
      </c>
      <c r="P11">
        <v>2003</v>
      </c>
      <c r="Q11">
        <v>29</v>
      </c>
    </row>
    <row r="12" spans="1:17" ht="15.6" x14ac:dyDescent="0.3">
      <c r="A12" s="11" t="s">
        <v>14</v>
      </c>
      <c r="B12" s="12" t="s">
        <v>15</v>
      </c>
      <c r="C12" s="13">
        <f>IF(ISERROR(VLOOKUP($B$1,'CFR Data 2018-19'!$E$4:$CH$96,Forecast!Q17,FALSE)),0,(VLOOKUP($B$1,'CFR Data 2018-19'!$E$4:$CH$96,Forecast!Q17,FALSE)))</f>
        <v>0</v>
      </c>
      <c r="D12" s="13">
        <f>IF(ISERROR(VLOOKUP($B$1,CFR20192020_BenchMarkDataReport!$B$4:$AJ$92,Q4,FALSE)),0,VLOOKUP($B$1,CFR20192020_BenchMarkDataReport!$B$4:$AJ$92,Q4,FALSE))</f>
        <v>0</v>
      </c>
      <c r="E12" s="13">
        <f>IF(ISERROR(VLOOKUP($B$1,CFR20202021_BenchMarkDataReport!$B$3:$AN$90,Q5,FALSE)),0,VLOOKUP($B$1,CFR20202021_BenchMarkDataReport!$B$3:$AN$90,Q5,FALSE))</f>
        <v>0</v>
      </c>
      <c r="F12" s="22">
        <f>IFERROR(VLOOKUP($B$1,CFR20212022_BenchMarkDataReport!$B$3:$CL$89,Q5,FALSE),0)</f>
        <v>0</v>
      </c>
      <c r="G12" s="104">
        <f>-(IFERROR(INDEX('22-23 Outturn'!$C$3:$BK$89, MATCH($B$1, '22-23 Outturn'!$B$3:$B$89, 0), MATCH(B12, '22-23 Outturn'!$C$1:$BK$1, 0)), 0))</f>
        <v>0</v>
      </c>
      <c r="H12" s="14"/>
      <c r="I12" s="14"/>
      <c r="J12" s="14"/>
      <c r="K12" s="15"/>
      <c r="O12" s="39" t="s">
        <v>312</v>
      </c>
      <c r="P12">
        <v>1000</v>
      </c>
      <c r="Q12">
        <v>30</v>
      </c>
    </row>
    <row r="13" spans="1:17" ht="15.6" x14ac:dyDescent="0.3">
      <c r="A13" s="11" t="s">
        <v>16</v>
      </c>
      <c r="B13" s="12" t="s">
        <v>17</v>
      </c>
      <c r="C13" s="13">
        <f>IF(ISERROR(VLOOKUP($B$1,'CFR Data 2018-19'!$E$4:$CH$96,Forecast!Q18,FALSE)),0,(VLOOKUP($B$1,'CFR Data 2018-19'!$E$4:$CH$96,Forecast!Q18,FALSE)))</f>
        <v>0</v>
      </c>
      <c r="D13" s="13">
        <f>IF(ISERROR(VLOOKUP($B$1,CFR20192020_BenchMarkDataReport!$B$4:$AJ$92,Q5,FALSE)),0,VLOOKUP($B$1,CFR20192020_BenchMarkDataReport!$B$4:$AJ$92,Q5,FALSE))</f>
        <v>0</v>
      </c>
      <c r="E13" s="13">
        <f>IF(ISERROR(VLOOKUP($B$1,CFR20202021_BenchMarkDataReport!$B$3:$AN$90,Q6,FALSE)),0,VLOOKUP($B$1,CFR20202021_BenchMarkDataReport!$B$3:$AN$90,Q6,FALSE))</f>
        <v>0</v>
      </c>
      <c r="F13" s="22">
        <f>IFERROR(VLOOKUP($B$1,CFR20212022_BenchMarkDataReport!$B$3:$CL$89,Q6,FALSE),0)</f>
        <v>0</v>
      </c>
      <c r="G13" s="104">
        <f>-(IFERROR(INDEX('22-23 Outturn'!$C$3:$BK$89, MATCH($B$1, '22-23 Outturn'!$B$3:$B$89, 0), MATCH(B13, '22-23 Outturn'!$C$1:$BK$1, 0)), 0))</f>
        <v>0</v>
      </c>
      <c r="H13" s="14"/>
      <c r="I13" s="14"/>
      <c r="J13" s="14"/>
      <c r="K13" s="15"/>
      <c r="O13" s="39" t="s">
        <v>155</v>
      </c>
      <c r="P13">
        <v>3511</v>
      </c>
      <c r="Q13">
        <v>31</v>
      </c>
    </row>
    <row r="14" spans="1:17" ht="15.6" x14ac:dyDescent="0.3">
      <c r="A14" s="11" t="s">
        <v>18</v>
      </c>
      <c r="B14" s="12" t="s">
        <v>19</v>
      </c>
      <c r="C14" s="13">
        <f>IF(ISERROR(VLOOKUP($B$1,'CFR Data 2018-19'!$E$4:$CH$96,Forecast!Q19,FALSE)),0,(VLOOKUP($B$1,'CFR Data 2018-19'!$E$4:$CH$96,Forecast!Q19,FALSE)))</f>
        <v>0</v>
      </c>
      <c r="D14" s="13">
        <f>IF(ISERROR(VLOOKUP($B$1,CFR20192020_BenchMarkDataReport!$B$4:$AJ$92,Q6,FALSE)),0,VLOOKUP($B$1,CFR20192020_BenchMarkDataReport!$B$4:$AJ$92,Q6,FALSE))</f>
        <v>0</v>
      </c>
      <c r="E14" s="13">
        <f>IF(ISERROR(VLOOKUP($B$1,CFR20202021_BenchMarkDataReport!$B$3:$AN$90,Q7,FALSE)),0,VLOOKUP($B$1,CFR20202021_BenchMarkDataReport!$B$3:$AN$90,Q7,FALSE))</f>
        <v>0</v>
      </c>
      <c r="F14" s="22">
        <f>IFERROR(VLOOKUP($B$1,CFR20212022_BenchMarkDataReport!$B$3:$CL$89,Q7,FALSE),0)</f>
        <v>0</v>
      </c>
      <c r="G14" s="104">
        <f>-(IFERROR(INDEX('22-23 Outturn'!$C$3:$BK$89, MATCH($B$1, '22-23 Outturn'!$B$3:$B$89, 0), MATCH(B14, '22-23 Outturn'!$C$1:$BK$1, 0)), 0))</f>
        <v>0</v>
      </c>
      <c r="H14" s="14"/>
      <c r="I14" s="14"/>
      <c r="J14" s="14"/>
      <c r="K14" s="15"/>
      <c r="O14" s="39" t="s">
        <v>221</v>
      </c>
      <c r="P14">
        <v>2008</v>
      </c>
      <c r="Q14">
        <v>32</v>
      </c>
    </row>
    <row r="15" spans="1:17" ht="15.6" x14ac:dyDescent="0.3">
      <c r="A15" s="11" t="s">
        <v>20</v>
      </c>
      <c r="B15" s="12" t="s">
        <v>21</v>
      </c>
      <c r="C15" s="13">
        <f>IF(ISERROR(VLOOKUP($B$1,'CFR Data 2018-19'!$E$4:$CH$96,Forecast!Q20,FALSE)),0,(VLOOKUP($B$1,'CFR Data 2018-19'!$E$4:$CH$96,Forecast!Q20,FALSE)))</f>
        <v>0</v>
      </c>
      <c r="D15" s="13">
        <f>IF(ISERROR(VLOOKUP($B$1,CFR20192020_BenchMarkDataReport!$B$4:$AJ$92,Q7,FALSE)),0,VLOOKUP($B$1,CFR20192020_BenchMarkDataReport!$B$4:$AJ$92,Q7,FALSE))</f>
        <v>0</v>
      </c>
      <c r="E15" s="13">
        <f>IF(ISERROR(VLOOKUP($B$1,CFR20202021_BenchMarkDataReport!$B$3:$AN$90,Q8,FALSE)),0,VLOOKUP($B$1,CFR20202021_BenchMarkDataReport!$B$3:$AN$90,Q8,FALSE))</f>
        <v>0</v>
      </c>
      <c r="F15" s="22">
        <f>IFERROR(VLOOKUP($B$1,CFR20212022_BenchMarkDataReport!$B$3:$CL$89,Q8,FALSE),0)</f>
        <v>0</v>
      </c>
      <c r="G15" s="104">
        <f>-(IFERROR(INDEX('22-23 Outturn'!$C$3:$BK$89, MATCH($B$1, '22-23 Outturn'!$B$3:$B$89, 0), MATCH(B15, '22-23 Outturn'!$C$1:$BK$1, 0)), 0))</f>
        <v>0</v>
      </c>
      <c r="H15" s="14"/>
      <c r="I15" s="14"/>
      <c r="J15" s="14"/>
      <c r="K15" s="15"/>
      <c r="O15" s="39" t="s">
        <v>222</v>
      </c>
      <c r="P15">
        <v>2007</v>
      </c>
      <c r="Q15">
        <v>33</v>
      </c>
    </row>
    <row r="16" spans="1:17" ht="15.6" x14ac:dyDescent="0.3">
      <c r="A16" s="11" t="s">
        <v>22</v>
      </c>
      <c r="B16" s="12" t="s">
        <v>23</v>
      </c>
      <c r="C16" s="13">
        <v>0</v>
      </c>
      <c r="D16" s="13">
        <f>IF(ISERROR(VLOOKUP($B$1,CFR20192020_BenchMarkDataReport!$B$4:$AJ$92,Q8,FALSE)),0,VLOOKUP($B$1,CFR20192020_BenchMarkDataReport!$B$4:$AJ$92,Q8,FALSE))</f>
        <v>0</v>
      </c>
      <c r="E16" s="13">
        <f>IF(ISERROR(VLOOKUP($B$1,CFR20202021_BenchMarkDataReport!$B$3:$AN$90,Q9,FALSE)),0,VLOOKUP($B$1,CFR20202021_BenchMarkDataReport!$B$3:$AN$90,Q9,FALSE))</f>
        <v>0</v>
      </c>
      <c r="F16" s="22">
        <f>IFERROR(VLOOKUP($B$1,CFR20212022_BenchMarkDataReport!$B$3:$CL$89,Q9,FALSE),0)</f>
        <v>0</v>
      </c>
      <c r="G16" s="104">
        <f>-(IFERROR(INDEX('22-23 Outturn'!$C$3:$BK$89, MATCH($B$1, '22-23 Outturn'!$B$3:$B$89, 0), MATCH(B16, '22-23 Outturn'!$C$1:$BK$1, 0)), 0))</f>
        <v>0</v>
      </c>
      <c r="H16" s="14"/>
      <c r="I16" s="14"/>
      <c r="J16" s="14"/>
      <c r="K16" s="15"/>
      <c r="O16" s="39" t="s">
        <v>220</v>
      </c>
      <c r="P16">
        <v>2009</v>
      </c>
      <c r="Q16">
        <v>34</v>
      </c>
    </row>
    <row r="17" spans="1:17" ht="15.6" x14ac:dyDescent="0.3">
      <c r="A17" s="11" t="s">
        <v>24</v>
      </c>
      <c r="B17" s="12" t="s">
        <v>25</v>
      </c>
      <c r="C17" s="13">
        <f>IF(ISERROR(VLOOKUP($B$1,'CFR Data 2018-19'!$E$4:$CH$96,Forecast!Q21,FALSE)),0,(VLOOKUP($B$1,'CFR Data 2018-19'!$E$4:$CH$96,Forecast!Q21,FALSE)))</f>
        <v>0</v>
      </c>
      <c r="D17" s="13">
        <f>IF(ISERROR(VLOOKUP($B$1,CFR20192020_BenchMarkDataReport!$B$4:$AJ$92,Q9,FALSE)),0,VLOOKUP($B$1,CFR20192020_BenchMarkDataReport!$B$4:$AJ$92,Q9,FALSE))</f>
        <v>0</v>
      </c>
      <c r="E17" s="13">
        <f>IF(ISERROR(VLOOKUP($B$1,CFR20202021_BenchMarkDataReport!$B$3:$AN$90,Q10,FALSE)),0,VLOOKUP($B$1,CFR20202021_BenchMarkDataReport!$B$3:$AN$90,Q10,FALSE))</f>
        <v>0</v>
      </c>
      <c r="F17" s="22">
        <f>IFERROR(VLOOKUP($B$1,CFR20212022_BenchMarkDataReport!$B$3:$CL$89,Q10,FALSE),0)</f>
        <v>0</v>
      </c>
      <c r="G17" s="104">
        <f>-(IFERROR(INDEX('22-23 Outturn'!$C$3:$BK$89, MATCH($B$1, '22-23 Outturn'!$B$3:$B$89, 0), MATCH(B17, '22-23 Outturn'!$C$1:$BK$1, 0)), 0))</f>
        <v>0</v>
      </c>
      <c r="H17" s="14"/>
      <c r="I17" s="14"/>
      <c r="J17" s="14"/>
      <c r="K17" s="15"/>
      <c r="O17" s="39" t="s">
        <v>187</v>
      </c>
      <c r="P17">
        <v>2067</v>
      </c>
      <c r="Q17">
        <v>35</v>
      </c>
    </row>
    <row r="18" spans="1:17" ht="15.6" x14ac:dyDescent="0.3">
      <c r="A18" s="11" t="s">
        <v>26</v>
      </c>
      <c r="B18" s="12" t="s">
        <v>27</v>
      </c>
      <c r="C18" s="13">
        <f>IF(ISERROR(VLOOKUP($B$1,'CFR Data 2018-19'!$E$4:$CH$96,Forecast!Q22,FALSE)),0,(VLOOKUP($B$1,'CFR Data 2018-19'!$E$4:$CH$96,Forecast!Q22,FALSE)))</f>
        <v>0</v>
      </c>
      <c r="D18" s="13">
        <f>IF(ISERROR(VLOOKUP($B$1,CFR20192020_BenchMarkDataReport!$B$4:$AJ$92,Q10,FALSE)),0,VLOOKUP($B$1,CFR20192020_BenchMarkDataReport!$B$4:$AJ$92,Q10,FALSE))</f>
        <v>0</v>
      </c>
      <c r="E18" s="13">
        <f>IF(ISERROR(VLOOKUP($B$1,CFR20202021_BenchMarkDataReport!$B$3:$AN$90,Q11,FALSE)),0,VLOOKUP($B$1,CFR20202021_BenchMarkDataReport!$B$3:$AN$90,Q11,FALSE))</f>
        <v>0</v>
      </c>
      <c r="F18" s="22">
        <f>IFERROR(VLOOKUP($B$1,CFR20212022_BenchMarkDataReport!$B$3:$CL$89,Q11,FALSE),0)</f>
        <v>0</v>
      </c>
      <c r="G18" s="104">
        <f>-(IFERROR(INDEX('22-23 Outturn'!$C$3:$BK$89, MATCH($B$1, '22-23 Outturn'!$B$3:$B$89, 0), MATCH(B18, '22-23 Outturn'!$C$1:$BK$1, 0)), 0))</f>
        <v>0</v>
      </c>
      <c r="H18" s="14"/>
      <c r="I18" s="14"/>
      <c r="J18" s="14"/>
      <c r="K18" s="15"/>
      <c r="O18" s="39" t="s">
        <v>175</v>
      </c>
      <c r="P18">
        <v>3302</v>
      </c>
      <c r="Q18">
        <v>36</v>
      </c>
    </row>
    <row r="19" spans="1:17" ht="15.6" x14ac:dyDescent="0.3">
      <c r="A19" s="11" t="s">
        <v>28</v>
      </c>
      <c r="B19" s="12" t="s">
        <v>29</v>
      </c>
      <c r="C19" s="13">
        <f>IF(ISERROR(VLOOKUP($B$1,'CFR Data 2018-19'!$E$4:$CH$96,Forecast!Q23,FALSE)),0,(VLOOKUP($B$1,'CFR Data 2018-19'!$E$4:$CH$96,Forecast!Q23,FALSE)))</f>
        <v>0</v>
      </c>
      <c r="D19" s="13">
        <f>IF(ISERROR(VLOOKUP($B$1,CFR20192020_BenchMarkDataReport!$B$4:$AJ$92,Q11,FALSE)),0,VLOOKUP($B$1,CFR20192020_BenchMarkDataReport!$B$4:$AJ$92,Q11,FALSE))</f>
        <v>0</v>
      </c>
      <c r="E19" s="13">
        <f>IF(ISERROR(VLOOKUP($B$1,CFR20202021_BenchMarkDataReport!$B$3:$AN$90,Q12,FALSE)),0,VLOOKUP($B$1,CFR20202021_BenchMarkDataReport!$B$3:$AN$90,Q12,FALSE))</f>
        <v>0</v>
      </c>
      <c r="F19" s="22">
        <f>IFERROR(VLOOKUP($B$1,CFR20212022_BenchMarkDataReport!$B$3:$CL$89,Q12,FALSE),0)</f>
        <v>0</v>
      </c>
      <c r="G19" s="104">
        <f>-(IFERROR(INDEX('22-23 Outturn'!$C$3:$BK$89, MATCH($B$1, '22-23 Outturn'!$B$3:$B$89, 0), MATCH(B19, '22-23 Outturn'!$C$1:$BK$1, 0)), 0))</f>
        <v>0</v>
      </c>
      <c r="H19" s="14"/>
      <c r="I19" s="14"/>
      <c r="J19" s="14"/>
      <c r="K19" s="15"/>
      <c r="O19" s="39" t="s">
        <v>218</v>
      </c>
      <c r="P19">
        <v>2011</v>
      </c>
      <c r="Q19">
        <v>37</v>
      </c>
    </row>
    <row r="20" spans="1:17" ht="15.6" x14ac:dyDescent="0.3">
      <c r="A20" s="11" t="s">
        <v>30</v>
      </c>
      <c r="B20" s="12" t="s">
        <v>31</v>
      </c>
      <c r="C20" s="13">
        <f>IF(ISERROR(VLOOKUP($B$1,'CFR Data 2018-19'!$E$4:$CH$96,Forecast!Q24,FALSE)),0,(VLOOKUP($B$1,'CFR Data 2018-19'!$E$4:$CH$96,Forecast!Q24,FALSE)))</f>
        <v>0</v>
      </c>
      <c r="D20" s="13">
        <f>IF(ISERROR(VLOOKUP($B$1,CFR20192020_BenchMarkDataReport!$B$4:$AJ$92,Q12,FALSE)),0,VLOOKUP($B$1,CFR20192020_BenchMarkDataReport!$B$4:$AJ$92,Q12,FALSE))</f>
        <v>0</v>
      </c>
      <c r="E20" s="13">
        <f>IF(ISERROR(VLOOKUP($B$1,CFR20202021_BenchMarkDataReport!$B$3:$AN$90,Q13,FALSE)),0,VLOOKUP($B$1,CFR20202021_BenchMarkDataReport!$B$3:$AN$90,Q13,FALSE))</f>
        <v>0</v>
      </c>
      <c r="F20" s="22">
        <f>IFERROR(VLOOKUP($B$1,CFR20212022_BenchMarkDataReport!$B$3:$CL$89,Q13,FALSE),0)</f>
        <v>0</v>
      </c>
      <c r="G20" s="104">
        <f>-(IFERROR(INDEX('22-23 Outturn'!$C$3:$BK$89, MATCH($B$1, '22-23 Outturn'!$B$3:$B$89, 0), MATCH(B20, '22-23 Outturn'!$C$1:$BK$1, 0)), 0))</f>
        <v>0</v>
      </c>
      <c r="H20" s="14"/>
      <c r="I20" s="14"/>
      <c r="J20" s="14"/>
      <c r="K20" s="15"/>
      <c r="O20" s="39" t="s">
        <v>216</v>
      </c>
      <c r="P20">
        <v>2014</v>
      </c>
      <c r="Q20">
        <v>38</v>
      </c>
    </row>
    <row r="21" spans="1:17" ht="15.6" x14ac:dyDescent="0.3">
      <c r="A21" s="11" t="s">
        <v>32</v>
      </c>
      <c r="B21" s="12" t="s">
        <v>33</v>
      </c>
      <c r="C21" s="13">
        <f>IF(ISERROR(VLOOKUP($B$1,'CFR Data 2018-19'!$E$4:$CH$96,Forecast!Q25,FALSE)),0,(VLOOKUP($B$1,'CFR Data 2018-19'!$E$4:$CH$96,Forecast!Q25,FALSE)))</f>
        <v>0</v>
      </c>
      <c r="D21" s="13">
        <f>IF(ISERROR(VLOOKUP($B$1,CFR20192020_BenchMarkDataReport!$B$4:$AJ$92,Q13,FALSE)),0,VLOOKUP($B$1,CFR20192020_BenchMarkDataReport!$B$4:$AJ$92,Q13,FALSE))</f>
        <v>0</v>
      </c>
      <c r="E21" s="13">
        <f>IF(ISERROR(VLOOKUP($B$1,CFR20202021_BenchMarkDataReport!$B$3:$AN$90,Q14,FALSE)),0,VLOOKUP($B$1,CFR20202021_BenchMarkDataReport!$B$3:$AN$90,Q14,FALSE))</f>
        <v>0</v>
      </c>
      <c r="F21" s="22">
        <f>IFERROR(VLOOKUP($B$1,CFR20212022_BenchMarkDataReport!$B$3:$CL$89,Q14,FALSE),0)</f>
        <v>0</v>
      </c>
      <c r="G21" s="104">
        <f>-(IFERROR(INDEX('22-23 Outturn'!$C$3:$BK$89, MATCH($B$1, '22-23 Outturn'!$B$3:$B$89, 0), MATCH(B21, '22-23 Outturn'!$C$1:$BK$1, 0)), 0))</f>
        <v>0</v>
      </c>
      <c r="H21" s="14"/>
      <c r="I21" s="14"/>
      <c r="J21" s="14"/>
      <c r="K21" s="15"/>
      <c r="O21" s="39" t="s">
        <v>215</v>
      </c>
      <c r="P21">
        <v>2015</v>
      </c>
      <c r="Q21">
        <v>39</v>
      </c>
    </row>
    <row r="22" spans="1:17" ht="15.6" x14ac:dyDescent="0.3">
      <c r="A22" s="11" t="s">
        <v>34</v>
      </c>
      <c r="B22" s="12" t="s">
        <v>35</v>
      </c>
      <c r="C22" s="13">
        <f>IF(ISERROR(VLOOKUP($B$1,'CFR Data 2018-19'!$E$4:$CH$96,Forecast!Q26,FALSE)),0,(VLOOKUP($B$1,'CFR Data 2018-19'!$E$4:$CH$96,Forecast!Q26,FALSE)))</f>
        <v>0</v>
      </c>
      <c r="D22" s="13">
        <f>IF(ISERROR(VLOOKUP($B$1,CFR20192020_BenchMarkDataReport!$B$4:$AJ$92,Q14,FALSE)),0,VLOOKUP($B$1,CFR20192020_BenchMarkDataReport!$B$4:$AJ$92,Q14,FALSE))</f>
        <v>0</v>
      </c>
      <c r="E22" s="13">
        <f>IF(ISERROR(VLOOKUP($B$1,CFR20202021_BenchMarkDataReport!$B$3:$AN$90,Q15,FALSE)),0,VLOOKUP($B$1,CFR20202021_BenchMarkDataReport!$B$3:$AN$90,Q15,FALSE))</f>
        <v>0</v>
      </c>
      <c r="F22" s="22">
        <f>IFERROR(VLOOKUP($B$1,CFR20212022_BenchMarkDataReport!$B$3:$CL$89,Q15,FALSE),0)</f>
        <v>0</v>
      </c>
      <c r="G22" s="104">
        <f>-(IFERROR(INDEX('22-23 Outturn'!$C$3:$BK$89, MATCH($B$1, '22-23 Outturn'!$B$3:$B$89, 0), MATCH(B22, '22-23 Outturn'!$C$1:$BK$1, 0)), 0))</f>
        <v>0</v>
      </c>
      <c r="H22" s="14"/>
      <c r="I22" s="14"/>
      <c r="J22" s="14"/>
      <c r="K22" s="15"/>
      <c r="O22" s="39" t="s">
        <v>214</v>
      </c>
      <c r="P22">
        <v>2016</v>
      </c>
      <c r="Q22">
        <v>40</v>
      </c>
    </row>
    <row r="23" spans="1:17" ht="15.6" x14ac:dyDescent="0.3">
      <c r="A23" s="11" t="s">
        <v>36</v>
      </c>
      <c r="B23" s="12" t="s">
        <v>37</v>
      </c>
      <c r="C23" s="13">
        <f>IF(ISERROR(VLOOKUP($B$1,'CFR Data 2018-19'!$E$4:$CH$96,Forecast!Q27,FALSE)),0,(VLOOKUP($B$1,'CFR Data 2018-19'!$E$4:$CH$96,Forecast!Q27,FALSE)))</f>
        <v>0</v>
      </c>
      <c r="D23" s="13">
        <f>IF(ISERROR(VLOOKUP($B$1,CFR20192020_BenchMarkDataReport!$B$4:$AJ$92,Q15,FALSE)),0,VLOOKUP($B$1,CFR20192020_BenchMarkDataReport!$B$4:$AJ$92,Q15,FALSE))</f>
        <v>0</v>
      </c>
      <c r="E23" s="13">
        <f>IF(ISERROR(VLOOKUP($B$1,CFR20202021_BenchMarkDataReport!$B$3:$AN$90,Q16,FALSE)),0,VLOOKUP($B$1,CFR20202021_BenchMarkDataReport!$B$3:$AN$90,Q16,FALSE))</f>
        <v>0</v>
      </c>
      <c r="F23" s="22">
        <f>IFERROR(VLOOKUP($B$1,CFR20212022_BenchMarkDataReport!$B$3:$CL$89,Q16,FALSE),0)</f>
        <v>0</v>
      </c>
      <c r="G23" s="104">
        <f>-(IFERROR(INDEX('22-23 Outturn'!$C$3:$BK$89, MATCH($B$1, '22-23 Outturn'!$B$3:$B$89, 0), MATCH(B23, '22-23 Outturn'!$C$1:$BK$1, 0)), 0))</f>
        <v>0</v>
      </c>
      <c r="H23" s="14"/>
      <c r="I23" s="14"/>
      <c r="J23" s="14"/>
      <c r="K23" s="15"/>
      <c r="O23" s="39" t="s">
        <v>213</v>
      </c>
      <c r="P23">
        <v>2017</v>
      </c>
      <c r="Q23">
        <v>41</v>
      </c>
    </row>
    <row r="24" spans="1:17" ht="15.6" x14ac:dyDescent="0.3">
      <c r="A24" s="11" t="s">
        <v>38</v>
      </c>
      <c r="B24" s="12" t="s">
        <v>39</v>
      </c>
      <c r="C24" s="13">
        <f>IF(ISERROR(VLOOKUP($B$1,'CFR Data 2018-19'!$E$4:$CH$96,Forecast!Q28,FALSE)),0,(VLOOKUP($B$1,'CFR Data 2018-19'!$E$4:$CH$96,Forecast!Q28,FALSE)))</f>
        <v>0</v>
      </c>
      <c r="D24" s="13">
        <f>IF(ISERROR(VLOOKUP($B$1,CFR20192020_BenchMarkDataReport!$B$4:$AJ$92,Q16,FALSE)),0,VLOOKUP($B$1,CFR20192020_BenchMarkDataReport!$B$4:$AJ$92,Q16,FALSE))</f>
        <v>0</v>
      </c>
      <c r="E24" s="13">
        <f>IF(ISERROR(VLOOKUP($B$1,CFR20202021_BenchMarkDataReport!$B$3:$AN$90,Q17,FALSE)),0,VLOOKUP($B$1,CFR20202021_BenchMarkDataReport!$B$3:$AN$90,Q17,FALSE))</f>
        <v>0</v>
      </c>
      <c r="F24" s="22">
        <f>IFERROR(VLOOKUP($B$1,CFR20212022_BenchMarkDataReport!$B$3:$CL$89,Q17,FALSE),0)</f>
        <v>0</v>
      </c>
      <c r="G24" s="104">
        <f>-(IFERROR(INDEX('22-23 Outturn'!$C$3:$BK$89, MATCH($B$1, '22-23 Outturn'!$B$3:$B$89, 0), MATCH(B24, '22-23 Outturn'!$C$1:$BK$1, 0)), 0))</f>
        <v>0</v>
      </c>
      <c r="H24" s="14"/>
      <c r="I24" s="14"/>
      <c r="J24" s="14"/>
      <c r="K24" s="15"/>
      <c r="O24" s="39" t="s">
        <v>183</v>
      </c>
      <c r="P24">
        <v>2073</v>
      </c>
      <c r="Q24">
        <v>42</v>
      </c>
    </row>
    <row r="25" spans="1:17" ht="15.6" x14ac:dyDescent="0.3">
      <c r="A25" s="103" t="s">
        <v>668</v>
      </c>
      <c r="B25" s="12" t="s">
        <v>246</v>
      </c>
      <c r="C25" s="13">
        <f>IF(ISERROR(VLOOKUP($B$1,'CFR Data 2018-19'!$E$4:$CH$96,Forecast!Q29,FALSE)),0,(VLOOKUP($B$1,'CFR Data 2018-19'!$E$4:$CH$96,Forecast!Q29,FALSE)))</f>
        <v>0</v>
      </c>
      <c r="D25" s="13">
        <f>IF(ISERROR(VLOOKUP($B$1,CFR20192020_BenchMarkDataReport!$B$4:$AJ$92,Q17,FALSE)),0,VLOOKUP($B$1,CFR20192020_BenchMarkDataReport!$B$4:$AJ$92,Q17,FALSE))</f>
        <v>0</v>
      </c>
      <c r="E25" s="13">
        <f>IF(ISERROR(VLOOKUP($B$1,CFR20202021_BenchMarkDataReport!$B$3:$AN$90,Q18,FALSE)),0,VLOOKUP($B$1,CFR20202021_BenchMarkDataReport!$B$3:$AN$90,Q18,FALSE))</f>
        <v>0</v>
      </c>
      <c r="F25" s="22">
        <f>IFERROR(VLOOKUP($B$1,CFR20212022_BenchMarkDataReport!$B$3:$CL$89,Q18,FALSE),0)</f>
        <v>0</v>
      </c>
      <c r="G25" s="104">
        <f>-(IFERROR(INDEX('22-23 Outturn'!$C$3:$BK$89, MATCH($B$1, '22-23 Outturn'!$B$3:$B$89, 0), MATCH(B25, '22-23 Outturn'!$C$1:$BK$1, 0)), 0))</f>
        <v>0</v>
      </c>
      <c r="H25" s="14"/>
      <c r="I25" s="14"/>
      <c r="J25" s="14"/>
      <c r="K25" s="15"/>
      <c r="O25" s="39" t="s">
        <v>212</v>
      </c>
      <c r="P25">
        <v>2019</v>
      </c>
      <c r="Q25">
        <v>43</v>
      </c>
    </row>
    <row r="26" spans="1:17" ht="15.6" x14ac:dyDescent="0.3">
      <c r="A26" s="103" t="s">
        <v>669</v>
      </c>
      <c r="B26" s="12" t="s">
        <v>245</v>
      </c>
      <c r="C26" s="13">
        <v>0</v>
      </c>
      <c r="D26" s="13">
        <f>IF(ISERROR(VLOOKUP($B$1,CFR20192020_BenchMarkDataReport!$B$4:$AJ$92,Q18,FALSE)),0,VLOOKUP($B$1,CFR20192020_BenchMarkDataReport!$B$4:$AJ$92,Q18,FALSE))</f>
        <v>0</v>
      </c>
      <c r="E26" s="13">
        <f>IF(ISERROR(VLOOKUP($B$1,CFR20202021_BenchMarkDataReport!$B$3:$AN$90,Q19,FALSE)),0,VLOOKUP($B$1,CFR20202021_BenchMarkDataReport!$B$3:$AN$90,Q19,FALSE))</f>
        <v>0</v>
      </c>
      <c r="F26" s="22">
        <f>IFERROR(VLOOKUP($B$1,CFR20212022_BenchMarkDataReport!$B$3:$CL$89,Q19,FALSE),0)</f>
        <v>0</v>
      </c>
      <c r="G26" s="104">
        <f>-(IFERROR(INDEX('22-23 Outturn'!$C$3:$BK$89, MATCH($B$1, '22-23 Outturn'!$B$3:$B$89, 0), MATCH(B26, '22-23 Outturn'!$C$1:$BK$1, 0)), 0))</f>
        <v>0</v>
      </c>
      <c r="H26" s="14"/>
      <c r="I26" s="14"/>
      <c r="J26" s="14"/>
      <c r="K26" s="15"/>
      <c r="O26" s="39" t="s">
        <v>211</v>
      </c>
      <c r="P26">
        <v>2021</v>
      </c>
      <c r="Q26">
        <v>44</v>
      </c>
    </row>
    <row r="27" spans="1:17" ht="15.6" x14ac:dyDescent="0.3">
      <c r="A27" s="103" t="s">
        <v>670</v>
      </c>
      <c r="B27" s="12" t="s">
        <v>244</v>
      </c>
      <c r="C27" s="13">
        <v>0</v>
      </c>
      <c r="D27" s="13">
        <f>IF(ISERROR(VLOOKUP($B$1,CFR20192020_BenchMarkDataReport!$B$4:$AJ$92,Q19,FALSE)),0,VLOOKUP($B$1,CFR20192020_BenchMarkDataReport!$B$4:$AJ$92,Q19,FALSE))</f>
        <v>0</v>
      </c>
      <c r="E27" s="13">
        <f>IF(ISERROR(VLOOKUP($B$1,CFR20202021_BenchMarkDataReport!$B$3:$AN$90,Q20,FALSE)),0,VLOOKUP($B$1,CFR20202021_BenchMarkDataReport!$B$3:$AN$90,Q20,FALSE))</f>
        <v>0</v>
      </c>
      <c r="F27" s="22">
        <f>IFERROR(VLOOKUP($B$1,CFR20212022_BenchMarkDataReport!$B$3:$CL$89,Q20,FALSE),0)</f>
        <v>0</v>
      </c>
      <c r="G27" s="104">
        <f>-(IFERROR(INDEX('22-23 Outturn'!$C$3:$BK$89, MATCH($B$1, '22-23 Outturn'!$B$3:$B$89, 0), MATCH(B27, '22-23 Outturn'!$C$1:$BK$1, 0)), 0))</f>
        <v>0</v>
      </c>
      <c r="H27" s="14"/>
      <c r="I27" s="14"/>
      <c r="J27" s="14"/>
      <c r="K27" s="15"/>
      <c r="O27" s="39" t="s">
        <v>210</v>
      </c>
      <c r="P27">
        <v>2023</v>
      </c>
      <c r="Q27">
        <v>45</v>
      </c>
    </row>
    <row r="28" spans="1:17" ht="16.2" thickBot="1" x14ac:dyDescent="0.35">
      <c r="A28" s="103" t="s">
        <v>722</v>
      </c>
      <c r="B28" s="12" t="s">
        <v>243</v>
      </c>
      <c r="C28" s="13">
        <v>0</v>
      </c>
      <c r="D28" s="13">
        <f>IF(ISERROR(VLOOKUP($B$1,CFR20192020_BenchMarkDataReport!$B$4:$AJ$92,Q20,FALSE)),0,VLOOKUP($B$1,CFR20192020_BenchMarkDataReport!$B$4:$AJ$92,Q20,FALSE))</f>
        <v>0</v>
      </c>
      <c r="E28" s="13">
        <f>IF(ISERROR(VLOOKUP($B$1,CFR20202021_BenchMarkDataReport!$B$3:$AN$90,Q21,FALSE)),0,VLOOKUP($B$1,CFR20202021_BenchMarkDataReport!$B$3:$AN$90,Q21,FALSE))</f>
        <v>0</v>
      </c>
      <c r="F28" s="22">
        <f>IFERROR(VLOOKUP($B$1,CFR20212022_BenchMarkDataReport!$B$3:$CL$89,Q21,FALSE),0)</f>
        <v>0</v>
      </c>
      <c r="G28" s="104">
        <f>-(IFERROR(INDEX('22-23 Outturn'!$C$3:$BK$89, MATCH($B$1, '22-23 Outturn'!$B$3:$B$89, 0), MATCH(B28, '22-23 Outturn'!$C$1:$BK$1, 0)), 0))</f>
        <v>0</v>
      </c>
      <c r="H28" s="14"/>
      <c r="I28" s="14"/>
      <c r="J28" s="14"/>
      <c r="K28" s="15"/>
      <c r="O28" s="39" t="s">
        <v>209</v>
      </c>
      <c r="P28">
        <v>2024</v>
      </c>
      <c r="Q28">
        <v>46</v>
      </c>
    </row>
    <row r="29" spans="1:17" ht="15" thickBot="1" x14ac:dyDescent="0.35">
      <c r="A29" s="16" t="s">
        <v>40</v>
      </c>
      <c r="C29" s="17">
        <f t="shared" ref="C29:D29" si="0">SUM(C8:C28)</f>
        <v>0</v>
      </c>
      <c r="D29" s="17">
        <f t="shared" si="0"/>
        <v>0</v>
      </c>
      <c r="E29" s="17">
        <f>SUM(E8:E28)</f>
        <v>0</v>
      </c>
      <c r="F29" s="17">
        <f t="shared" ref="F29:J29" si="1">SUM(F8:F28)</f>
        <v>0</v>
      </c>
      <c r="G29" s="17">
        <f t="shared" si="1"/>
        <v>0</v>
      </c>
      <c r="H29" s="105">
        <f t="shared" ref="H29:I29" si="2">SUM(H8:H28)</f>
        <v>0</v>
      </c>
      <c r="I29" s="105">
        <f t="shared" si="2"/>
        <v>0</v>
      </c>
      <c r="J29" s="105">
        <f t="shared" si="1"/>
        <v>0</v>
      </c>
      <c r="K29" s="106"/>
      <c r="O29" s="39" t="s">
        <v>141</v>
      </c>
      <c r="P29">
        <v>5405</v>
      </c>
      <c r="Q29">
        <v>47</v>
      </c>
    </row>
    <row r="30" spans="1:17" x14ac:dyDescent="0.3">
      <c r="F30" s="18"/>
      <c r="G30" s="18"/>
      <c r="H30" s="107"/>
      <c r="I30" s="107"/>
      <c r="J30" s="107"/>
      <c r="K30" s="106"/>
      <c r="O30" s="39" t="s">
        <v>208</v>
      </c>
      <c r="P30">
        <v>2025</v>
      </c>
      <c r="Q30">
        <v>48</v>
      </c>
    </row>
    <row r="31" spans="1:17" ht="27.6" x14ac:dyDescent="0.3">
      <c r="A31" s="19"/>
      <c r="B31" s="4"/>
      <c r="C31" s="5" t="s">
        <v>314</v>
      </c>
      <c r="D31" s="5" t="s">
        <v>313</v>
      </c>
      <c r="E31" s="5" t="s">
        <v>124</v>
      </c>
      <c r="F31" s="5" t="s">
        <v>625</v>
      </c>
      <c r="G31" s="5" t="s">
        <v>714</v>
      </c>
      <c r="H31" s="108" t="s">
        <v>2</v>
      </c>
      <c r="I31" s="108" t="s">
        <v>624</v>
      </c>
      <c r="J31" s="108" t="s">
        <v>715</v>
      </c>
      <c r="K31" s="108" t="s">
        <v>125</v>
      </c>
      <c r="O31" s="39" t="s">
        <v>145</v>
      </c>
      <c r="P31">
        <v>4003</v>
      </c>
      <c r="Q31">
        <v>49</v>
      </c>
    </row>
    <row r="32" spans="1:17" x14ac:dyDescent="0.3">
      <c r="A32" s="20" t="s">
        <v>41</v>
      </c>
      <c r="B32" s="7" t="s">
        <v>4</v>
      </c>
      <c r="C32" s="21" t="s">
        <v>5</v>
      </c>
      <c r="D32" s="21" t="s">
        <v>5</v>
      </c>
      <c r="E32" s="21" t="s">
        <v>5</v>
      </c>
      <c r="F32" s="9" t="s">
        <v>5</v>
      </c>
      <c r="G32" s="9" t="s">
        <v>5</v>
      </c>
      <c r="H32" s="109" t="s">
        <v>5</v>
      </c>
      <c r="I32" s="109" t="s">
        <v>5</v>
      </c>
      <c r="J32" s="109" t="s">
        <v>5</v>
      </c>
      <c r="K32" s="110"/>
      <c r="O32" s="39" t="s">
        <v>207</v>
      </c>
      <c r="P32">
        <v>2026</v>
      </c>
      <c r="Q32">
        <v>50</v>
      </c>
    </row>
    <row r="33" spans="1:17" ht="15.6" x14ac:dyDescent="0.3">
      <c r="A33" s="11" t="s">
        <v>42</v>
      </c>
      <c r="B33" s="12" t="s">
        <v>43</v>
      </c>
      <c r="C33" s="22">
        <f>IF(ISERROR(VLOOKUP($B$1,'CFR Data 2018-19'!$E$4:$CH$96,Forecast!Q28,FALSE)),0,(VLOOKUP($B$1,'CFR Data 2018-19'!$E$4:$CH$96,Forecast!Q32,FALSE)))</f>
        <v>0</v>
      </c>
      <c r="D33" s="22">
        <f>IF(ISERROR(VLOOKUP($B$1,CFR20192020_BenchMarkDataReport!$B$4:$CC$92,Q18,FALSE)),0,VLOOKUP($B$1,CFR20192020_BenchMarkDataReport!$B$4:$CC$92,Q18,FALSE))</f>
        <v>0</v>
      </c>
      <c r="E33" s="22">
        <f>IF(ISERROR(VLOOKUP($B$1,CFR20202021_BenchMarkDataReport!$B$3:$BU$90,Q22,FALSE)),0,VLOOKUP($B$1,CFR20202021_BenchMarkDataReport!$B$3:$BU$90,Q22,FALSE))</f>
        <v>0</v>
      </c>
      <c r="F33" s="22">
        <f>IFERROR(VLOOKUP($B$1,CFR20212022_BenchMarkDataReport!$B$3:$CL$89,Q22,FALSE),0)</f>
        <v>0</v>
      </c>
      <c r="G33" s="104">
        <f>(IFERROR(INDEX('22-23 Outturn'!$C$3:$BK$89, MATCH($B$1, '22-23 Outturn'!$B$3:$B$89, 0), MATCH(B33, '22-23 Outturn'!$C$1:$BK$1, 0)), 0))</f>
        <v>0</v>
      </c>
      <c r="H33" s="14"/>
      <c r="I33" s="14"/>
      <c r="J33" s="14"/>
      <c r="K33" s="23"/>
      <c r="O33" s="39" t="s">
        <v>205</v>
      </c>
      <c r="P33">
        <v>2028</v>
      </c>
      <c r="Q33">
        <v>51</v>
      </c>
    </row>
    <row r="34" spans="1:17" ht="15.6" x14ac:dyDescent="0.3">
      <c r="A34" s="11" t="s">
        <v>44</v>
      </c>
      <c r="B34" s="12" t="s">
        <v>45</v>
      </c>
      <c r="C34" s="22">
        <f>IF(ISERROR(VLOOKUP($B$1,'CFR Data 2018-19'!$E$4:$CH$96,Forecast!Q29,FALSE)),0,(VLOOKUP($B$1,'CFR Data 2018-19'!$E$4:$CH$96,Forecast!Q33,FALSE)))</f>
        <v>0</v>
      </c>
      <c r="D34" s="22">
        <f>IF(ISERROR(VLOOKUP($B$1,CFR20192020_BenchMarkDataReport!$B$4:$CC$92,Q19,FALSE)),0,VLOOKUP($B$1,CFR20192020_BenchMarkDataReport!$B$4:$CC$92,Q19,FALSE))</f>
        <v>0</v>
      </c>
      <c r="E34" s="22">
        <f>IF(ISERROR(VLOOKUP($B$1,CFR20202021_BenchMarkDataReport!$B$3:$BU$90,Q23,FALSE)),0,VLOOKUP($B$1,CFR20202021_BenchMarkDataReport!$B$3:$BU$90,Q23,FALSE))</f>
        <v>0</v>
      </c>
      <c r="F34" s="22">
        <f>IFERROR(VLOOKUP($B$1,CFR20212022_BenchMarkDataReport!$B$3:$CL$89,Q23,FALSE),0)</f>
        <v>0</v>
      </c>
      <c r="G34" s="104">
        <f>(IFERROR(INDEX('22-23 Outturn'!$C$3:$BK$89, MATCH($B$1, '22-23 Outturn'!$B$3:$B$89, 0), MATCH(B34, '22-23 Outturn'!$C$1:$BK$1, 0)), 0))</f>
        <v>0</v>
      </c>
      <c r="H34" s="14"/>
      <c r="I34" s="14"/>
      <c r="J34" s="14"/>
      <c r="K34" s="23"/>
      <c r="O34" s="39" t="s">
        <v>206</v>
      </c>
      <c r="P34">
        <v>2027</v>
      </c>
      <c r="Q34">
        <v>52</v>
      </c>
    </row>
    <row r="35" spans="1:17" ht="15.6" x14ac:dyDescent="0.3">
      <c r="A35" s="11" t="s">
        <v>46</v>
      </c>
      <c r="B35" s="12" t="s">
        <v>47</v>
      </c>
      <c r="C35" s="22">
        <f>IF(ISERROR(VLOOKUP($B$1,'CFR Data 2018-19'!$E$4:$CH$96,Forecast!Q30,FALSE)),0,(VLOOKUP($B$1,'CFR Data 2018-19'!$E$4:$CH$96,Forecast!Q34,FALSE)))</f>
        <v>0</v>
      </c>
      <c r="D35" s="22">
        <f>IF(ISERROR(VLOOKUP($B$1,CFR20192020_BenchMarkDataReport!$B$4:$CC$92,Q20,FALSE)),0,VLOOKUP($B$1,CFR20192020_BenchMarkDataReport!$B$4:$CC$92,Q20,FALSE))</f>
        <v>0</v>
      </c>
      <c r="E35" s="22">
        <f>IF(ISERROR(VLOOKUP($B$1,CFR20202021_BenchMarkDataReport!$B$3:$BU$90,Q24,FALSE)),0,VLOOKUP($B$1,CFR20202021_BenchMarkDataReport!$B$3:$BU$90,Q24,FALSE))</f>
        <v>0</v>
      </c>
      <c r="F35" s="22">
        <f>IFERROR(VLOOKUP($B$1,CFR20212022_BenchMarkDataReport!$B$3:$CL$89,Q24,FALSE),0)</f>
        <v>0</v>
      </c>
      <c r="G35" s="104">
        <f>(IFERROR(INDEX('22-23 Outturn'!$C$3:$BK$89, MATCH($B$1, '22-23 Outturn'!$B$3:$B$89, 0), MATCH(B35, '22-23 Outturn'!$C$1:$BK$1, 0)), 0))</f>
        <v>0</v>
      </c>
      <c r="H35" s="14"/>
      <c r="I35" s="14"/>
      <c r="J35" s="14"/>
      <c r="K35" s="23"/>
      <c r="O35" s="39" t="s">
        <v>204</v>
      </c>
      <c r="P35">
        <v>2029</v>
      </c>
      <c r="Q35">
        <v>53</v>
      </c>
    </row>
    <row r="36" spans="1:17" ht="15.6" x14ac:dyDescent="0.3">
      <c r="A36" s="11" t="s">
        <v>48</v>
      </c>
      <c r="B36" s="12" t="s">
        <v>49</v>
      </c>
      <c r="C36" s="22">
        <f>IF(ISERROR(VLOOKUP($B$1,'CFR Data 2018-19'!$E$4:$CH$96,Forecast!Q31,FALSE)),0,(VLOOKUP($B$1,'CFR Data 2018-19'!$E$4:$CH$96,Forecast!Q35,FALSE)))</f>
        <v>0</v>
      </c>
      <c r="D36" s="22">
        <f>IF(ISERROR(VLOOKUP($B$1,CFR20192020_BenchMarkDataReport!$B$4:$CC$92,Q21,FALSE)),0,VLOOKUP($B$1,CFR20192020_BenchMarkDataReport!$B$4:$CC$92,Q21,FALSE))</f>
        <v>0</v>
      </c>
      <c r="E36" s="22">
        <f>IF(ISERROR(VLOOKUP($B$1,CFR20202021_BenchMarkDataReport!$B$3:$BU$90,Q25,FALSE)),0,VLOOKUP($B$1,CFR20202021_BenchMarkDataReport!$B$3:$BU$90,Q25,FALSE))</f>
        <v>0</v>
      </c>
      <c r="F36" s="22">
        <f>IFERROR(VLOOKUP($B$1,CFR20212022_BenchMarkDataReport!$B$3:$CL$89,Q25,FALSE),0)</f>
        <v>0</v>
      </c>
      <c r="G36" s="104">
        <f>(IFERROR(INDEX('22-23 Outturn'!$C$3:$BK$89, MATCH($B$1, '22-23 Outturn'!$B$3:$B$89, 0), MATCH(B36, '22-23 Outturn'!$C$1:$BK$1, 0)), 0))</f>
        <v>0</v>
      </c>
      <c r="H36" s="14"/>
      <c r="I36" s="14"/>
      <c r="J36" s="14"/>
      <c r="K36" s="23"/>
      <c r="O36" s="39" t="s">
        <v>151</v>
      </c>
      <c r="P36">
        <v>3516</v>
      </c>
      <c r="Q36">
        <v>54</v>
      </c>
    </row>
    <row r="37" spans="1:17" ht="15.6" x14ac:dyDescent="0.3">
      <c r="A37" s="11" t="s">
        <v>50</v>
      </c>
      <c r="B37" s="12" t="s">
        <v>51</v>
      </c>
      <c r="C37" s="22">
        <f>IF(ISERROR(VLOOKUP($B$1,'CFR Data 2018-19'!$E$4:$CH$96,Forecast!Q32,FALSE)),0,(VLOOKUP($B$1,'CFR Data 2018-19'!$E$4:$CH$96,Forecast!Q36,FALSE)))</f>
        <v>0</v>
      </c>
      <c r="D37" s="22">
        <f>IF(ISERROR(VLOOKUP($B$1,CFR20192020_BenchMarkDataReport!$B$4:$CC$92,Q22,FALSE)),0,VLOOKUP($B$1,CFR20192020_BenchMarkDataReport!$B$4:$CC$92,Q22,FALSE))</f>
        <v>0</v>
      </c>
      <c r="E37" s="22">
        <f>IF(ISERROR(VLOOKUP($B$1,CFR20202021_BenchMarkDataReport!$B$3:$BU$90,Q26,FALSE)),0,VLOOKUP($B$1,CFR20202021_BenchMarkDataReport!$B$3:$BU$90,Q26,FALSE))</f>
        <v>0</v>
      </c>
      <c r="F37" s="22">
        <f>IFERROR(VLOOKUP($B$1,CFR20212022_BenchMarkDataReport!$B$3:$CL$89,Q26,FALSE),0)</f>
        <v>0</v>
      </c>
      <c r="G37" s="104">
        <f>(IFERROR(INDEX('22-23 Outturn'!$C$3:$BK$89, MATCH($B$1, '22-23 Outturn'!$B$3:$B$89, 0), MATCH(B37, '22-23 Outturn'!$C$1:$BK$1, 0)), 0))</f>
        <v>0</v>
      </c>
      <c r="H37" s="14"/>
      <c r="I37" s="14"/>
      <c r="J37" s="14"/>
      <c r="K37" s="23"/>
      <c r="O37" s="39" t="s">
        <v>202</v>
      </c>
      <c r="P37">
        <v>2031</v>
      </c>
      <c r="Q37">
        <v>55</v>
      </c>
    </row>
    <row r="38" spans="1:17" ht="15.6" x14ac:dyDescent="0.3">
      <c r="A38" s="11" t="s">
        <v>52</v>
      </c>
      <c r="B38" s="12" t="s">
        <v>53</v>
      </c>
      <c r="C38" s="22">
        <f>IF(ISERROR(VLOOKUP($B$1,'CFR Data 2018-19'!$E$4:$CH$96,Forecast!Q33,FALSE)),0,(VLOOKUP($B$1,'CFR Data 2018-19'!$E$4:$CH$96,Forecast!Q37,FALSE)))</f>
        <v>0</v>
      </c>
      <c r="D38" s="22">
        <f>IF(ISERROR(VLOOKUP($B$1,CFR20192020_BenchMarkDataReport!$B$4:$CC$92,Q23,FALSE)),0,VLOOKUP($B$1,CFR20192020_BenchMarkDataReport!$B$4:$CC$92,Q23,FALSE))</f>
        <v>0</v>
      </c>
      <c r="E38" s="22">
        <f>IF(ISERROR(VLOOKUP($B$1,CFR20202021_BenchMarkDataReport!$B$3:$BU$90,Q27,FALSE)),0,VLOOKUP($B$1,CFR20202021_BenchMarkDataReport!$B$3:$BU$90,Q27,FALSE))</f>
        <v>0</v>
      </c>
      <c r="F38" s="22">
        <f>IFERROR(VLOOKUP($B$1,CFR20212022_BenchMarkDataReport!$B$3:$CL$89,Q27,FALSE),0)</f>
        <v>0</v>
      </c>
      <c r="G38" s="104">
        <f>(IFERROR(INDEX('22-23 Outturn'!$C$3:$BK$89, MATCH($B$1, '22-23 Outturn'!$B$3:$B$89, 0), MATCH(B38, '22-23 Outturn'!$C$1:$BK$1, 0)), 0))</f>
        <v>0</v>
      </c>
      <c r="H38" s="14"/>
      <c r="I38" s="14"/>
      <c r="J38" s="14"/>
      <c r="K38" s="23"/>
      <c r="O38" s="39" t="s">
        <v>201</v>
      </c>
      <c r="P38">
        <v>2032</v>
      </c>
      <c r="Q38">
        <v>56</v>
      </c>
    </row>
    <row r="39" spans="1:17" ht="15.6" x14ac:dyDescent="0.3">
      <c r="A39" s="11" t="s">
        <v>54</v>
      </c>
      <c r="B39" s="12" t="s">
        <v>55</v>
      </c>
      <c r="C39" s="22">
        <f>IF(ISERROR(VLOOKUP($B$1,'CFR Data 2018-19'!$E$4:$CH$96,Forecast!Q34,FALSE)),0,(VLOOKUP($B$1,'CFR Data 2018-19'!$E$4:$CH$96,Forecast!Q38,FALSE)))</f>
        <v>0</v>
      </c>
      <c r="D39" s="22">
        <f>IF(ISERROR(VLOOKUP($B$1,CFR20192020_BenchMarkDataReport!$B$4:$CC$92,Q24,FALSE)),0,VLOOKUP($B$1,CFR20192020_BenchMarkDataReport!$B$4:$CC$92,Q24,FALSE))</f>
        <v>0</v>
      </c>
      <c r="E39" s="22">
        <f>IF(ISERROR(VLOOKUP($B$1,CFR20202021_BenchMarkDataReport!$B$3:$BU$90,Q28,FALSE)),0,VLOOKUP($B$1,CFR20202021_BenchMarkDataReport!$B$3:$BU$90,Q28,FALSE))</f>
        <v>0</v>
      </c>
      <c r="F39" s="22">
        <f>IFERROR(VLOOKUP($B$1,CFR20212022_BenchMarkDataReport!$B$3:$CL$89,Q28,FALSE),0)</f>
        <v>0</v>
      </c>
      <c r="G39" s="104">
        <f>(IFERROR(INDEX('22-23 Outturn'!$C$3:$BK$89, MATCH($B$1, '22-23 Outturn'!$B$3:$B$89, 0), MATCH(B39, '22-23 Outturn'!$C$1:$BK$1, 0)), 0))</f>
        <v>0</v>
      </c>
      <c r="H39" s="14"/>
      <c r="I39" s="14"/>
      <c r="J39" s="14"/>
      <c r="K39" s="23"/>
      <c r="O39" s="39" t="s">
        <v>174</v>
      </c>
      <c r="P39">
        <v>3304</v>
      </c>
      <c r="Q39">
        <v>57</v>
      </c>
    </row>
    <row r="40" spans="1:17" ht="15.6" x14ac:dyDescent="0.3">
      <c r="A40" s="11" t="s">
        <v>56</v>
      </c>
      <c r="B40" s="12" t="s">
        <v>57</v>
      </c>
      <c r="C40" s="22">
        <f>IF(ISERROR(VLOOKUP($B$1,'CFR Data 2018-19'!$E$4:$CH$96,Forecast!Q35,FALSE)),0,(VLOOKUP($B$1,'CFR Data 2018-19'!$E$4:$CH$96,Forecast!Q39,FALSE)))</f>
        <v>0</v>
      </c>
      <c r="D40" s="22">
        <f>IF(ISERROR(VLOOKUP($B$1,CFR20192020_BenchMarkDataReport!$B$4:$CC$92,Q25,FALSE)),0,VLOOKUP($B$1,CFR20192020_BenchMarkDataReport!$B$4:$CC$92,Q25,FALSE))</f>
        <v>0</v>
      </c>
      <c r="E40" s="22">
        <f>IF(ISERROR(VLOOKUP($B$1,CFR20202021_BenchMarkDataReport!$B$3:$BU$90,Q29,FALSE)),0,VLOOKUP($B$1,CFR20202021_BenchMarkDataReport!$B$3:$BU$90,Q29,FALSE))</f>
        <v>0</v>
      </c>
      <c r="F40" s="22">
        <f>IFERROR(VLOOKUP($B$1,CFR20212022_BenchMarkDataReport!$B$3:$CL$89,Q29,FALSE),0)</f>
        <v>0</v>
      </c>
      <c r="G40" s="104">
        <f>(IFERROR(INDEX('22-23 Outturn'!$C$3:$BK$89, MATCH($B$1, '22-23 Outturn'!$B$3:$B$89, 0), MATCH(B40, '22-23 Outturn'!$C$1:$BK$1, 0)), 0))</f>
        <v>0</v>
      </c>
      <c r="H40" s="14"/>
      <c r="I40" s="14"/>
      <c r="J40" s="14"/>
      <c r="K40" s="23"/>
      <c r="O40" s="39" t="s">
        <v>139</v>
      </c>
      <c r="P40">
        <v>5427</v>
      </c>
      <c r="Q40">
        <v>58</v>
      </c>
    </row>
    <row r="41" spans="1:17" ht="15.6" x14ac:dyDescent="0.3">
      <c r="A41" s="11" t="s">
        <v>58</v>
      </c>
      <c r="B41" s="12" t="s">
        <v>59</v>
      </c>
      <c r="C41" s="22">
        <f>IF(ISERROR(VLOOKUP($B$1,'CFR Data 2018-19'!$E$4:$CH$96,Forecast!Q36,FALSE)),0,(VLOOKUP($B$1,'CFR Data 2018-19'!$E$4:$CH$96,Forecast!Q40,FALSE)))</f>
        <v>0</v>
      </c>
      <c r="D41" s="22">
        <f>IF(ISERROR(VLOOKUP($B$1,CFR20192020_BenchMarkDataReport!$B$4:$CC$92,Q26,FALSE)),0,VLOOKUP($B$1,CFR20192020_BenchMarkDataReport!$B$4:$CC$92,Q26,FALSE))</f>
        <v>0</v>
      </c>
      <c r="E41" s="22">
        <f>IF(ISERROR(VLOOKUP($B$1,CFR20202021_BenchMarkDataReport!$B$3:$BU$90,Q30,FALSE)),0,VLOOKUP($B$1,CFR20202021_BenchMarkDataReport!$B$3:$BU$90,Q30,FALSE))</f>
        <v>0</v>
      </c>
      <c r="F41" s="22">
        <f>IFERROR(VLOOKUP($B$1,CFR20212022_BenchMarkDataReport!$B$3:$CL$89,Q30,FALSE),0)</f>
        <v>0</v>
      </c>
      <c r="G41" s="104">
        <f>(IFERROR(INDEX('22-23 Outturn'!$C$3:$BK$89, MATCH($B$1, '22-23 Outturn'!$B$3:$B$89, 0), MATCH(B41, '22-23 Outturn'!$C$1:$BK$1, 0)), 0))</f>
        <v>0</v>
      </c>
      <c r="H41" s="14"/>
      <c r="I41" s="14"/>
      <c r="J41" s="14"/>
      <c r="K41" s="23"/>
      <c r="O41" s="39" t="s">
        <v>200</v>
      </c>
      <c r="P41">
        <v>2036</v>
      </c>
      <c r="Q41">
        <v>59</v>
      </c>
    </row>
    <row r="42" spans="1:17" ht="15.6" x14ac:dyDescent="0.3">
      <c r="A42" s="11" t="s">
        <v>60</v>
      </c>
      <c r="B42" s="12" t="s">
        <v>61</v>
      </c>
      <c r="C42" s="22">
        <f>IF(ISERROR(VLOOKUP($B$1,'CFR Data 2018-19'!$E$4:$CH$96,Forecast!Q37,FALSE)),0,(VLOOKUP($B$1,'CFR Data 2018-19'!$E$4:$CH$96,Forecast!Q41,FALSE)))</f>
        <v>0</v>
      </c>
      <c r="D42" s="22">
        <f>IF(ISERROR(VLOOKUP($B$1,CFR20192020_BenchMarkDataReport!$B$4:$CC$92,Q27,FALSE)),0,VLOOKUP($B$1,CFR20192020_BenchMarkDataReport!$B$4:$CC$92,Q27,FALSE))</f>
        <v>0</v>
      </c>
      <c r="E42" s="22">
        <f>IF(ISERROR(VLOOKUP($B$1,CFR20202021_BenchMarkDataReport!$B$3:$BU$90,Q31,FALSE)),0,VLOOKUP($B$1,CFR20202021_BenchMarkDataReport!$B$3:$BU$90,Q31,FALSE))</f>
        <v>0</v>
      </c>
      <c r="F42" s="22">
        <f>IFERROR(VLOOKUP($B$1,CFR20212022_BenchMarkDataReport!$B$3:$CL$89,Q31,FALSE),0)</f>
        <v>0</v>
      </c>
      <c r="G42" s="104">
        <f>(IFERROR(INDEX('22-23 Outturn'!$C$3:$BK$89, MATCH($B$1, '22-23 Outturn'!$B$3:$B$89, 0), MATCH(B42, '22-23 Outturn'!$C$1:$BK$1, 0)), 0))</f>
        <v>0</v>
      </c>
      <c r="H42" s="14"/>
      <c r="I42" s="14"/>
      <c r="J42" s="14"/>
      <c r="K42" s="23"/>
      <c r="O42" s="39" t="s">
        <v>199</v>
      </c>
      <c r="P42">
        <v>2037</v>
      </c>
      <c r="Q42">
        <v>60</v>
      </c>
    </row>
    <row r="43" spans="1:17" ht="15.6" x14ac:dyDescent="0.3">
      <c r="A43" s="11" t="s">
        <v>62</v>
      </c>
      <c r="B43" s="12" t="s">
        <v>63</v>
      </c>
      <c r="C43" s="22">
        <f>IF(ISERROR(VLOOKUP($B$1,'CFR Data 2018-19'!$E$4:$CH$96,Forecast!Q38,FALSE)),0,(VLOOKUP($B$1,'CFR Data 2018-19'!$E$4:$CH$96,Forecast!Q42,FALSE)))</f>
        <v>0</v>
      </c>
      <c r="D43" s="22">
        <f>IF(ISERROR(VLOOKUP($B$1,CFR20192020_BenchMarkDataReport!$B$4:$CC$92,Q28,FALSE)),0,VLOOKUP($B$1,CFR20192020_BenchMarkDataReport!$B$4:$CC$92,Q28,FALSE))</f>
        <v>0</v>
      </c>
      <c r="E43" s="22">
        <f>IF(ISERROR(VLOOKUP($B$1,CFR20202021_BenchMarkDataReport!$B$3:$BU$90,Q32,FALSE)),0,VLOOKUP($B$1,CFR20202021_BenchMarkDataReport!$B$3:$BU$90,Q32,FALSE))</f>
        <v>0</v>
      </c>
      <c r="F43" s="22">
        <f>IFERROR(VLOOKUP($B$1,CFR20212022_BenchMarkDataReport!$B$3:$CL$89,Q32,FALSE),0)</f>
        <v>0</v>
      </c>
      <c r="G43" s="104">
        <f>(IFERROR(INDEX('22-23 Outturn'!$C$3:$BK$89, MATCH($B$1, '22-23 Outturn'!$B$3:$B$89, 0), MATCH(B43, '22-23 Outturn'!$C$1:$BK$1, 0)), 0))</f>
        <v>0</v>
      </c>
      <c r="H43" s="14"/>
      <c r="I43" s="14"/>
      <c r="J43" s="14"/>
      <c r="K43" s="23"/>
      <c r="O43" s="39" t="s">
        <v>134</v>
      </c>
      <c r="P43">
        <v>7010</v>
      </c>
      <c r="Q43">
        <v>61</v>
      </c>
    </row>
    <row r="44" spans="1:17" ht="15.6" x14ac:dyDescent="0.3">
      <c r="A44" s="11" t="s">
        <v>64</v>
      </c>
      <c r="B44" s="12" t="s">
        <v>65</v>
      </c>
      <c r="C44" s="22">
        <f>IF(ISERROR(VLOOKUP($B$1,'CFR Data 2018-19'!$E$4:$CH$96,Forecast!Q39,FALSE)),0,(VLOOKUP($B$1,'CFR Data 2018-19'!$E$4:$CH$96,Forecast!Q43,FALSE)))</f>
        <v>0</v>
      </c>
      <c r="D44" s="22">
        <f>IF(ISERROR(VLOOKUP($B$1,CFR20192020_BenchMarkDataReport!$B$4:$CC$92,Q29,FALSE)),0,VLOOKUP($B$1,CFR20192020_BenchMarkDataReport!$B$4:$CC$92,Q29,FALSE))</f>
        <v>0</v>
      </c>
      <c r="E44" s="22">
        <f>IF(ISERROR(VLOOKUP($B$1,CFR20202021_BenchMarkDataReport!$B$3:$BU$90,Q33,FALSE)),0,VLOOKUP($B$1,CFR20202021_BenchMarkDataReport!$B$3:$BU$90,Q33,FALSE))</f>
        <v>0</v>
      </c>
      <c r="F44" s="22">
        <f>IFERROR(VLOOKUP($B$1,CFR20212022_BenchMarkDataReport!$B$3:$CL$89,Q33,FALSE),0)</f>
        <v>0</v>
      </c>
      <c r="G44" s="104">
        <f>(IFERROR(INDEX('22-23 Outturn'!$C$3:$BK$89, MATCH($B$1, '22-23 Outturn'!$B$3:$B$89, 0), MATCH(B44, '22-23 Outturn'!$C$1:$BK$1, 0)), 0))</f>
        <v>0</v>
      </c>
      <c r="H44" s="14"/>
      <c r="I44" s="14"/>
      <c r="J44" s="14"/>
      <c r="K44" s="23"/>
      <c r="O44" s="39" t="s">
        <v>147</v>
      </c>
      <c r="P44">
        <v>3523</v>
      </c>
      <c r="Q44">
        <v>62</v>
      </c>
    </row>
    <row r="45" spans="1:17" ht="15.6" x14ac:dyDescent="0.3">
      <c r="A45" s="11" t="s">
        <v>66</v>
      </c>
      <c r="B45" s="12" t="s">
        <v>67</v>
      </c>
      <c r="C45" s="22">
        <f>IF(ISERROR(VLOOKUP($B$1,'CFR Data 2018-19'!$E$4:$CH$96,Forecast!Q40,FALSE)),0,(VLOOKUP($B$1,'CFR Data 2018-19'!$E$4:$CH$96,Forecast!Q44,FALSE)))</f>
        <v>0</v>
      </c>
      <c r="D45" s="22">
        <f>IF(ISERROR(VLOOKUP($B$1,CFR20192020_BenchMarkDataReport!$B$4:$CC$92,Q30,FALSE)),0,VLOOKUP($B$1,CFR20192020_BenchMarkDataReport!$B$4:$CC$92,Q30,FALSE))</f>
        <v>0</v>
      </c>
      <c r="E45" s="22">
        <f>IF(ISERROR(VLOOKUP($B$1,CFR20202021_BenchMarkDataReport!$B$3:$BU$90,Q34,FALSE)),0,VLOOKUP($B$1,CFR20202021_BenchMarkDataReport!$B$3:$BU$90,Q34,FALSE))</f>
        <v>0</v>
      </c>
      <c r="F45" s="22">
        <f>IFERROR(VLOOKUP($B$1,CFR20212022_BenchMarkDataReport!$B$3:$CL$89,Q34,FALSE),0)</f>
        <v>0</v>
      </c>
      <c r="G45" s="104">
        <f>(IFERROR(INDEX('22-23 Outturn'!$C$3:$BK$89, MATCH($B$1, '22-23 Outturn'!$B$3:$B$89, 0), MATCH(B45, '22-23 Outturn'!$C$1:$BK$1, 0)), 0))</f>
        <v>0</v>
      </c>
      <c r="H45" s="14"/>
      <c r="I45" s="14"/>
      <c r="J45" s="14"/>
      <c r="K45" s="23"/>
      <c r="O45" s="39" t="s">
        <v>138</v>
      </c>
      <c r="P45">
        <v>5948</v>
      </c>
      <c r="Q45">
        <v>63</v>
      </c>
    </row>
    <row r="46" spans="1:17" ht="15.6" x14ac:dyDescent="0.3">
      <c r="A46" s="11" t="s">
        <v>68</v>
      </c>
      <c r="B46" s="12" t="s">
        <v>69</v>
      </c>
      <c r="C46" s="22">
        <f>IF(ISERROR(VLOOKUP($B$1,'CFR Data 2018-19'!$E$4:$CH$96,Forecast!Q41,FALSE)),0,(VLOOKUP($B$1,'CFR Data 2018-19'!$E$4:$CH$96,Forecast!Q45,FALSE)))</f>
        <v>0</v>
      </c>
      <c r="D46" s="22">
        <f>IF(ISERROR(VLOOKUP($B$1,CFR20192020_BenchMarkDataReport!$B$4:$CC$92,Q31,FALSE)),0,VLOOKUP($B$1,CFR20192020_BenchMarkDataReport!$B$4:$CC$92,Q31,FALSE))</f>
        <v>0</v>
      </c>
      <c r="E46" s="22">
        <f>IF(ISERROR(VLOOKUP($B$1,CFR20202021_BenchMarkDataReport!$B$3:$BU$90,Q35,FALSE)),0,VLOOKUP($B$1,CFR20202021_BenchMarkDataReport!$B$3:$BU$90,Q35,FALSE))</f>
        <v>0</v>
      </c>
      <c r="F46" s="22">
        <f>IFERROR(VLOOKUP($B$1,CFR20212022_BenchMarkDataReport!$B$3:$CL$89,Q35,FALSE),0)</f>
        <v>0</v>
      </c>
      <c r="G46" s="104">
        <f>(IFERROR(INDEX('22-23 Outturn'!$C$3:$BK$89, MATCH($B$1, '22-23 Outturn'!$B$3:$B$89, 0), MATCH(B46, '22-23 Outturn'!$C$1:$BK$1, 0)), 0))</f>
        <v>0</v>
      </c>
      <c r="H46" s="14"/>
      <c r="I46" s="14"/>
      <c r="J46" s="14"/>
      <c r="K46" s="23"/>
      <c r="O46" s="39" t="s">
        <v>137</v>
      </c>
      <c r="P46">
        <v>5949</v>
      </c>
      <c r="Q46">
        <v>64</v>
      </c>
    </row>
    <row r="47" spans="1:17" ht="15.6" x14ac:dyDescent="0.3">
      <c r="A47" s="11" t="s">
        <v>70</v>
      </c>
      <c r="B47" s="12" t="s">
        <v>71</v>
      </c>
      <c r="C47" s="22">
        <f>IF(ISERROR(VLOOKUP($B$1,'CFR Data 2018-19'!$E$4:$CH$96,Forecast!Q42,FALSE)),0,(VLOOKUP($B$1,'CFR Data 2018-19'!$E$4:$CH$96,Forecast!Q46,FALSE)))</f>
        <v>0</v>
      </c>
      <c r="D47" s="22">
        <f>IF(ISERROR(VLOOKUP($B$1,CFR20192020_BenchMarkDataReport!$B$4:$CC$92,Q32,FALSE)),0,VLOOKUP($B$1,CFR20192020_BenchMarkDataReport!$B$4:$CC$92,Q32,FALSE))</f>
        <v>0</v>
      </c>
      <c r="E47" s="22">
        <f>IF(ISERROR(VLOOKUP($B$1,CFR20202021_BenchMarkDataReport!$B$3:$BU$90,Q36,FALSE)),0,VLOOKUP($B$1,CFR20202021_BenchMarkDataReport!$B$3:$BU$90,Q36,FALSE))</f>
        <v>0</v>
      </c>
      <c r="F47" s="22">
        <f>IFERROR(VLOOKUP($B$1,CFR20212022_BenchMarkDataReport!$B$3:$CL$89,Q36,FALSE),0)</f>
        <v>0</v>
      </c>
      <c r="G47" s="104">
        <f>(IFERROR(INDEX('22-23 Outturn'!$C$3:$BK$89, MATCH($B$1, '22-23 Outturn'!$B$3:$B$89, 0), MATCH(B47, '22-23 Outturn'!$C$1:$BK$1, 0)), 0))</f>
        <v>0</v>
      </c>
      <c r="H47" s="14"/>
      <c r="I47" s="14"/>
      <c r="J47" s="14"/>
      <c r="K47" s="23"/>
      <c r="O47" s="39" t="s">
        <v>144</v>
      </c>
      <c r="P47">
        <v>4004</v>
      </c>
      <c r="Q47">
        <v>65</v>
      </c>
    </row>
    <row r="48" spans="1:17" ht="15.6" x14ac:dyDescent="0.3">
      <c r="A48" s="11" t="s">
        <v>72</v>
      </c>
      <c r="B48" s="12" t="s">
        <v>73</v>
      </c>
      <c r="C48" s="22">
        <f>IF(ISERROR(VLOOKUP($B$1,'CFR Data 2018-19'!$E$4:$CH$96,Forecast!Q43,FALSE)),0,(VLOOKUP($B$1,'CFR Data 2018-19'!$E$4:$CH$96,Forecast!Q47,FALSE)))</f>
        <v>0</v>
      </c>
      <c r="D48" s="22">
        <f>IF(ISERROR(VLOOKUP($B$1,CFR20192020_BenchMarkDataReport!$B$4:$CC$92,Q33,FALSE)),0,VLOOKUP($B$1,CFR20192020_BenchMarkDataReport!$B$4:$CC$92,Q33,FALSE))</f>
        <v>0</v>
      </c>
      <c r="E48" s="22">
        <f>IF(ISERROR(VLOOKUP($B$1,CFR20202021_BenchMarkDataReport!$B$3:$BU$90,Q37,FALSE)),0,VLOOKUP($B$1,CFR20202021_BenchMarkDataReport!$B$3:$BU$90,Q37,FALSE))</f>
        <v>0</v>
      </c>
      <c r="F48" s="22">
        <f>IFERROR(VLOOKUP($B$1,CFR20212022_BenchMarkDataReport!$B$3:$CL$89,Q37,FALSE),0)</f>
        <v>0</v>
      </c>
      <c r="G48" s="104">
        <f>(IFERROR(INDEX('22-23 Outturn'!$C$3:$BK$89, MATCH($B$1, '22-23 Outturn'!$B$3:$B$89, 0), MATCH(B48, '22-23 Outturn'!$C$1:$BK$1, 0)), 0))</f>
        <v>0</v>
      </c>
      <c r="H48" s="14"/>
      <c r="I48" s="14"/>
      <c r="J48" s="14"/>
      <c r="K48" s="23"/>
      <c r="O48" s="39" t="s">
        <v>153</v>
      </c>
      <c r="P48">
        <v>3513</v>
      </c>
      <c r="Q48">
        <v>66</v>
      </c>
    </row>
    <row r="49" spans="1:17" ht="15.6" x14ac:dyDescent="0.3">
      <c r="A49" s="11" t="s">
        <v>74</v>
      </c>
      <c r="B49" s="12" t="s">
        <v>75</v>
      </c>
      <c r="C49" s="22">
        <f>IF(ISERROR(VLOOKUP($B$1,'CFR Data 2018-19'!$E$4:$CH$96,Forecast!Q44,FALSE)),0,(VLOOKUP($B$1,'CFR Data 2018-19'!$E$4:$CH$96,Forecast!Q48,FALSE)))</f>
        <v>0</v>
      </c>
      <c r="D49" s="22">
        <f>IF(ISERROR(VLOOKUP($B$1,CFR20192020_BenchMarkDataReport!$B$4:$CC$92,Q34,FALSE)),0,VLOOKUP($B$1,CFR20192020_BenchMarkDataReport!$B$4:$CC$92,Q34,FALSE))</f>
        <v>0</v>
      </c>
      <c r="E49" s="22">
        <f>IF(ISERROR(VLOOKUP($B$1,CFR20202021_BenchMarkDataReport!$B$3:$BU$90,Q38,FALSE)),0,VLOOKUP($B$1,CFR20202021_BenchMarkDataReport!$B$3:$BU$90,Q38,FALSE))</f>
        <v>0</v>
      </c>
      <c r="F49" s="22">
        <f>IFERROR(VLOOKUP($B$1,CFR20212022_BenchMarkDataReport!$B$3:$CL$89,Q38,FALSE),0)</f>
        <v>0</v>
      </c>
      <c r="G49" s="104">
        <f>(IFERROR(INDEX('22-23 Outturn'!$C$3:$BK$89, MATCH($B$1, '22-23 Outturn'!$B$3:$B$89, 0), MATCH(B49, '22-23 Outturn'!$C$1:$BK$1, 0)), 0))</f>
        <v>0</v>
      </c>
      <c r="H49" s="14"/>
      <c r="I49" s="14"/>
      <c r="J49" s="14"/>
      <c r="K49" s="23"/>
      <c r="O49" s="39" t="s">
        <v>173</v>
      </c>
      <c r="P49">
        <v>3305</v>
      </c>
      <c r="Q49">
        <v>67</v>
      </c>
    </row>
    <row r="50" spans="1:17" ht="15.6" x14ac:dyDescent="0.3">
      <c r="A50" s="11" t="s">
        <v>76</v>
      </c>
      <c r="B50" s="12" t="s">
        <v>77</v>
      </c>
      <c r="C50" s="22">
        <f>IF(ISERROR(VLOOKUP($B$1,'CFR Data 2018-19'!$E$4:$CH$96,Forecast!Q45,FALSE)),0,(VLOOKUP($B$1,'CFR Data 2018-19'!$E$4:$CH$96,Forecast!Q49,FALSE)))</f>
        <v>0</v>
      </c>
      <c r="D50" s="22">
        <f>IF(ISERROR(VLOOKUP($B$1,CFR20192020_BenchMarkDataReport!$B$4:$CC$92,Q35,FALSE)),0,VLOOKUP($B$1,CFR20192020_BenchMarkDataReport!$B$4:$CC$92,Q35,FALSE))</f>
        <v>0</v>
      </c>
      <c r="E50" s="22">
        <f>IF(ISERROR(VLOOKUP($B$1,CFR20202021_BenchMarkDataReport!$B$3:$BU$90,Q39,FALSE)),0,VLOOKUP($B$1,CFR20202021_BenchMarkDataReport!$B$3:$BU$90,Q39,FALSE))</f>
        <v>0</v>
      </c>
      <c r="F50" s="22">
        <f>IFERROR(VLOOKUP($B$1,CFR20212022_BenchMarkDataReport!$B$3:$CL$89,Q39,FALSE),0)</f>
        <v>0</v>
      </c>
      <c r="G50" s="104">
        <f>(IFERROR(INDEX('22-23 Outturn'!$C$3:$BK$89, MATCH($B$1, '22-23 Outturn'!$B$3:$B$89, 0), MATCH(B50, '22-23 Outturn'!$C$1:$BK$1, 0)), 0))</f>
        <v>0</v>
      </c>
      <c r="H50" s="14"/>
      <c r="I50" s="14"/>
      <c r="J50" s="14"/>
      <c r="K50" s="23"/>
      <c r="O50" s="39" t="s">
        <v>197</v>
      </c>
      <c r="P50">
        <v>2042</v>
      </c>
      <c r="Q50">
        <v>68</v>
      </c>
    </row>
    <row r="51" spans="1:17" ht="15.6" x14ac:dyDescent="0.3">
      <c r="A51" s="11" t="s">
        <v>78</v>
      </c>
      <c r="B51" s="12" t="s">
        <v>79</v>
      </c>
      <c r="C51" s="22">
        <f>IF(ISERROR(VLOOKUP($B$1,'CFR Data 2018-19'!$E$4:$CH$96,Forecast!Q46,FALSE)),0,(VLOOKUP($B$1,'CFR Data 2018-19'!$E$4:$CH$96,Forecast!Q50,FALSE)))</f>
        <v>0</v>
      </c>
      <c r="D51" s="22">
        <f>IF(ISERROR(VLOOKUP($B$1,CFR20192020_BenchMarkDataReport!$B$4:$CC$92,Q36,FALSE)),0,VLOOKUP($B$1,CFR20192020_BenchMarkDataReport!$B$4:$CC$92,Q36,FALSE))</f>
        <v>0</v>
      </c>
      <c r="E51" s="22">
        <f>IF(ISERROR(VLOOKUP($B$1,CFR20202021_BenchMarkDataReport!$B$3:$BU$90,Q40,FALSE)),0,VLOOKUP($B$1,CFR20202021_BenchMarkDataReport!$B$3:$BU$90,Q40,FALSE))</f>
        <v>0</v>
      </c>
      <c r="F51" s="22">
        <f>IFERROR(VLOOKUP($B$1,CFR20212022_BenchMarkDataReport!$B$3:$CL$89,Q40,FALSE),0)</f>
        <v>0</v>
      </c>
      <c r="G51" s="104">
        <f>(IFERROR(INDEX('22-23 Outturn'!$C$3:$BK$89, MATCH($B$1, '22-23 Outturn'!$B$3:$B$89, 0), MATCH(B51, '22-23 Outturn'!$C$1:$BK$1, 0)), 0))</f>
        <v>0</v>
      </c>
      <c r="H51" s="14"/>
      <c r="I51" s="14"/>
      <c r="J51" s="14"/>
      <c r="K51" s="23"/>
      <c r="O51" s="39" t="s">
        <v>195</v>
      </c>
      <c r="P51">
        <v>2044</v>
      </c>
      <c r="Q51">
        <v>69</v>
      </c>
    </row>
    <row r="52" spans="1:17" ht="15.6" x14ac:dyDescent="0.3">
      <c r="A52" s="11" t="s">
        <v>80</v>
      </c>
      <c r="B52" s="12" t="s">
        <v>81</v>
      </c>
      <c r="C52" s="22">
        <f>IF(ISERROR(VLOOKUP($B$1,'CFR Data 2018-19'!$E$4:$CH$96,Forecast!Q47,FALSE)),0,(VLOOKUP($B$1,'CFR Data 2018-19'!$E$4:$CH$96,Forecast!Q51,FALSE)))</f>
        <v>0</v>
      </c>
      <c r="D52" s="22">
        <f>IF(ISERROR(VLOOKUP($B$1,CFR20192020_BenchMarkDataReport!$B$4:$CC$92,Q37,FALSE)),0,VLOOKUP($B$1,CFR20192020_BenchMarkDataReport!$B$4:$CC$92,Q37,FALSE))</f>
        <v>0</v>
      </c>
      <c r="E52" s="22">
        <f>IF(ISERROR(VLOOKUP($B$1,CFR20202021_BenchMarkDataReport!$B$3:$BU$90,Q41,FALSE)),0,VLOOKUP($B$1,CFR20202021_BenchMarkDataReport!$B$3:$BU$90,Q41,FALSE))</f>
        <v>0</v>
      </c>
      <c r="F52" s="22">
        <f>IFERROR(VLOOKUP($B$1,CFR20212022_BenchMarkDataReport!$B$3:$CL$89,Q41,FALSE),0)</f>
        <v>0</v>
      </c>
      <c r="G52" s="104">
        <f>(IFERROR(INDEX('22-23 Outturn'!$C$3:$BK$89, MATCH($B$1, '22-23 Outturn'!$B$3:$B$89, 0), MATCH(B52, '22-23 Outturn'!$C$1:$BK$1, 0)), 0))</f>
        <v>0</v>
      </c>
      <c r="H52" s="14"/>
      <c r="I52" s="14"/>
      <c r="J52" s="14"/>
      <c r="K52" s="23"/>
      <c r="O52" s="39" t="s">
        <v>196</v>
      </c>
      <c r="P52">
        <v>2043</v>
      </c>
      <c r="Q52">
        <v>70</v>
      </c>
    </row>
    <row r="53" spans="1:17" ht="15.6" x14ac:dyDescent="0.3">
      <c r="A53" s="11" t="s">
        <v>82</v>
      </c>
      <c r="B53" s="12" t="s">
        <v>83</v>
      </c>
      <c r="C53" s="22">
        <f>IF(ISERROR(VLOOKUP($B$1,'CFR Data 2018-19'!$E$4:$CH$96,Forecast!Q48,FALSE)),0,(VLOOKUP($B$1,'CFR Data 2018-19'!$E$4:$CH$96,Forecast!Q52,FALSE)))</f>
        <v>0</v>
      </c>
      <c r="D53" s="22">
        <f>IF(ISERROR(VLOOKUP($B$1,CFR20192020_BenchMarkDataReport!$B$4:$CC$92,Q38,FALSE)),0,VLOOKUP($B$1,CFR20192020_BenchMarkDataReport!$B$4:$CC$92,Q38,FALSE))</f>
        <v>0</v>
      </c>
      <c r="E53" s="22">
        <f>IF(ISERROR(VLOOKUP($B$1,CFR20202021_BenchMarkDataReport!$B$3:$BU$90,Q42,FALSE)),0,VLOOKUP($B$1,CFR20202021_BenchMarkDataReport!$B$3:$BU$90,Q42,FALSE))</f>
        <v>0</v>
      </c>
      <c r="F53" s="22">
        <f>IFERROR(VLOOKUP($B$1,CFR20212022_BenchMarkDataReport!$B$3:$CL$89,Q42,FALSE),0)</f>
        <v>0</v>
      </c>
      <c r="G53" s="104">
        <f>(IFERROR(INDEX('22-23 Outturn'!$C$3:$BK$89, MATCH($B$1, '22-23 Outturn'!$B$3:$B$89, 0), MATCH(B53, '22-23 Outturn'!$C$1:$BK$1, 0)), 0))</f>
        <v>0</v>
      </c>
      <c r="H53" s="14"/>
      <c r="I53" s="14"/>
      <c r="J53" s="14"/>
      <c r="K53" s="23"/>
      <c r="O53" s="39" t="s">
        <v>227</v>
      </c>
      <c r="P53">
        <v>1002</v>
      </c>
      <c r="Q53">
        <v>71</v>
      </c>
    </row>
    <row r="54" spans="1:17" ht="15.6" x14ac:dyDescent="0.3">
      <c r="A54" s="11" t="s">
        <v>84</v>
      </c>
      <c r="B54" s="12" t="s">
        <v>85</v>
      </c>
      <c r="C54" s="22">
        <f>IF(ISERROR(VLOOKUP($B$1,'CFR Data 2018-19'!$E$4:$CH$96,Forecast!Q49,FALSE)),0,(VLOOKUP($B$1,'CFR Data 2018-19'!$E$4:$CH$96,Forecast!Q53,FALSE)))</f>
        <v>0</v>
      </c>
      <c r="D54" s="22">
        <f>IF(ISERROR(VLOOKUP($B$1,CFR20192020_BenchMarkDataReport!$B$4:$CC$92,Q39,FALSE)),0,VLOOKUP($B$1,CFR20192020_BenchMarkDataReport!$B$4:$CC$92,Q39,FALSE))</f>
        <v>0</v>
      </c>
      <c r="E54" s="22">
        <f>IF(ISERROR(VLOOKUP($B$1,CFR20202021_BenchMarkDataReport!$B$3:$BU$90,Q43,FALSE)),0,VLOOKUP($B$1,CFR20202021_BenchMarkDataReport!$B$3:$BU$90,Q43,FALSE))</f>
        <v>0</v>
      </c>
      <c r="F54" s="22">
        <f>IFERROR(VLOOKUP($B$1,CFR20212022_BenchMarkDataReport!$B$3:$CL$89,Q43,FALSE),0)</f>
        <v>0</v>
      </c>
      <c r="G54" s="104">
        <f>(IFERROR(INDEX('22-23 Outturn'!$C$3:$BK$89, MATCH($B$1, '22-23 Outturn'!$B$3:$B$89, 0), MATCH(B54, '22-23 Outturn'!$C$1:$BK$1, 0)), 0))</f>
        <v>0</v>
      </c>
      <c r="H54" s="14"/>
      <c r="I54" s="14"/>
      <c r="J54" s="14"/>
      <c r="K54" s="23"/>
      <c r="O54" s="39" t="s">
        <v>225</v>
      </c>
      <c r="P54">
        <v>1102</v>
      </c>
      <c r="Q54">
        <v>72</v>
      </c>
    </row>
    <row r="55" spans="1:17" ht="15.6" x14ac:dyDescent="0.3">
      <c r="A55" s="11" t="s">
        <v>86</v>
      </c>
      <c r="B55" s="12" t="s">
        <v>87</v>
      </c>
      <c r="C55" s="22">
        <f>IF(ISERROR(VLOOKUP($B$1,'CFR Data 2018-19'!$E$4:$CH$96,Forecast!Q50,FALSE)),0,(VLOOKUP($B$1,'CFR Data 2018-19'!$E$4:$CH$96,Forecast!Q54,FALSE)))</f>
        <v>0</v>
      </c>
      <c r="D55" s="22">
        <f>IF(ISERROR(VLOOKUP($B$1,CFR20192020_BenchMarkDataReport!$B$4:$CC$92,Q40,FALSE)),0,VLOOKUP($B$1,CFR20192020_BenchMarkDataReport!$B$4:$CC$92,Q40,FALSE))</f>
        <v>0</v>
      </c>
      <c r="E55" s="22">
        <f>IF(ISERROR(VLOOKUP($B$1,CFR20202021_BenchMarkDataReport!$B$3:$BU$90,Q44,FALSE)),0,VLOOKUP($B$1,CFR20202021_BenchMarkDataReport!$B$3:$BU$90,Q44,FALSE))</f>
        <v>0</v>
      </c>
      <c r="F55" s="22">
        <f>IFERROR(VLOOKUP($B$1,CFR20212022_BenchMarkDataReport!$B$3:$CL$89,Q44,FALSE),0)</f>
        <v>0</v>
      </c>
      <c r="G55" s="104">
        <f>(IFERROR(INDEX('22-23 Outturn'!$C$3:$BK$89, MATCH($B$1, '22-23 Outturn'!$B$3:$B$89, 0), MATCH(B55, '22-23 Outturn'!$C$1:$BK$1, 0)), 0))</f>
        <v>0</v>
      </c>
      <c r="H55" s="14"/>
      <c r="I55" s="14"/>
      <c r="J55" s="14"/>
      <c r="K55" s="23"/>
      <c r="O55" s="39" t="s">
        <v>194</v>
      </c>
      <c r="P55">
        <v>2045</v>
      </c>
      <c r="Q55">
        <v>73</v>
      </c>
    </row>
    <row r="56" spans="1:17" ht="15.6" x14ac:dyDescent="0.3">
      <c r="A56" s="11" t="s">
        <v>88</v>
      </c>
      <c r="B56" s="12" t="s">
        <v>89</v>
      </c>
      <c r="C56" s="22">
        <f>IF(ISERROR(VLOOKUP($B$1,'CFR Data 2018-19'!$E$4:$CH$96,Forecast!Q51,FALSE)),0,(VLOOKUP($B$1,'CFR Data 2018-19'!$E$4:$CH$96,Forecast!Q55,FALSE)))</f>
        <v>0</v>
      </c>
      <c r="D56" s="22">
        <f>IF(ISERROR(VLOOKUP($B$1,CFR20192020_BenchMarkDataReport!$B$4:$CC$92,Q41,FALSE)),0,VLOOKUP($B$1,CFR20192020_BenchMarkDataReport!$B$4:$CC$92,Q41,FALSE))</f>
        <v>0</v>
      </c>
      <c r="E56" s="22">
        <f>IF(ISERROR(VLOOKUP($B$1,CFR20202021_BenchMarkDataReport!$B$3:$BU$90,Q45,FALSE)),0,VLOOKUP($B$1,CFR20202021_BenchMarkDataReport!$B$3:$BU$90,Q45,FALSE))</f>
        <v>0</v>
      </c>
      <c r="F56" s="22">
        <f>IFERROR(VLOOKUP($B$1,CFR20212022_BenchMarkDataReport!$B$3:$CL$89,Q45,FALSE),0)</f>
        <v>0</v>
      </c>
      <c r="G56" s="104">
        <f>(IFERROR(INDEX('22-23 Outturn'!$C$3:$BK$89, MATCH($B$1, '22-23 Outturn'!$B$3:$B$89, 0), MATCH(B56, '22-23 Outturn'!$C$1:$BK$1, 0)), 0))</f>
        <v>0</v>
      </c>
      <c r="H56" s="14"/>
      <c r="I56" s="14"/>
      <c r="J56" s="14"/>
      <c r="K56" s="23"/>
      <c r="O56" s="39" t="s">
        <v>136</v>
      </c>
      <c r="P56">
        <v>7005</v>
      </c>
      <c r="Q56">
        <v>74</v>
      </c>
    </row>
    <row r="57" spans="1:17" ht="15.6" x14ac:dyDescent="0.3">
      <c r="A57" s="11" t="s">
        <v>90</v>
      </c>
      <c r="B57" s="12" t="s">
        <v>91</v>
      </c>
      <c r="C57" s="22">
        <f>IF(ISERROR(VLOOKUP($B$1,'CFR Data 2018-19'!$E$4:$CH$96,Forecast!Q52,FALSE)),0,(VLOOKUP($B$1,'CFR Data 2018-19'!$E$4:$CH$96,Forecast!Q56,FALSE)))</f>
        <v>0</v>
      </c>
      <c r="D57" s="22">
        <f>IF(ISERROR(VLOOKUP($B$1,CFR20192020_BenchMarkDataReport!$B$4:$CC$92,Q42,FALSE)),0,VLOOKUP($B$1,CFR20192020_BenchMarkDataReport!$B$4:$CC$92,Q42,FALSE))</f>
        <v>0</v>
      </c>
      <c r="E57" s="22">
        <f>IF(ISERROR(VLOOKUP($B$1,CFR20202021_BenchMarkDataReport!$B$3:$BU$90,Q46,FALSE)),0,VLOOKUP($B$1,CFR20202021_BenchMarkDataReport!$B$3:$BU$90,Q46,FALSE))</f>
        <v>0</v>
      </c>
      <c r="F57" s="22">
        <f>IFERROR(VLOOKUP($B$1,CFR20212022_BenchMarkDataReport!$B$3:$CL$89,Q46,FALSE),0)</f>
        <v>0</v>
      </c>
      <c r="G57" s="104">
        <f>(IFERROR(INDEX('22-23 Outturn'!$C$3:$BK$89, MATCH($B$1, '22-23 Outturn'!$B$3:$B$89, 0), MATCH(B57, '22-23 Outturn'!$C$1:$BK$1, 0)), 0))</f>
        <v>0</v>
      </c>
      <c r="H57" s="14"/>
      <c r="I57" s="14"/>
      <c r="J57" s="14"/>
      <c r="K57" s="23"/>
      <c r="O57" s="39" t="s">
        <v>135</v>
      </c>
      <c r="P57">
        <v>7009</v>
      </c>
      <c r="Q57">
        <v>75</v>
      </c>
    </row>
    <row r="58" spans="1:17" ht="15.6" x14ac:dyDescent="0.3">
      <c r="A58" s="11" t="s">
        <v>92</v>
      </c>
      <c r="B58" s="12" t="s">
        <v>93</v>
      </c>
      <c r="C58" s="22">
        <f>IF(ISERROR(VLOOKUP($B$1,'CFR Data 2018-19'!$E$4:$CH$96,Forecast!Q53,FALSE)),0,(VLOOKUP($B$1,'CFR Data 2018-19'!$E$4:$CH$96,Forecast!Q57,FALSE)))</f>
        <v>0</v>
      </c>
      <c r="D58" s="22">
        <f>IF(ISERROR(VLOOKUP($B$1,CFR20192020_BenchMarkDataReport!$B$4:$CC$92,Q43,FALSE)),0,VLOOKUP($B$1,CFR20192020_BenchMarkDataReport!$B$4:$CC$92,Q43,FALSE))</f>
        <v>0</v>
      </c>
      <c r="E58" s="22">
        <f>IF(ISERROR(VLOOKUP($B$1,CFR20202021_BenchMarkDataReport!$B$3:$BU$90,Q47,FALSE)),0,VLOOKUP($B$1,CFR20202021_BenchMarkDataReport!$B$3:$BU$90,Q47,FALSE))</f>
        <v>0</v>
      </c>
      <c r="F58" s="22">
        <f>IFERROR(VLOOKUP($B$1,CFR20212022_BenchMarkDataReport!$B$3:$CL$89,Q47,FALSE),0)</f>
        <v>0</v>
      </c>
      <c r="G58" s="104">
        <f>(IFERROR(INDEX('22-23 Outturn'!$C$3:$BK$89, MATCH($B$1, '22-23 Outturn'!$B$3:$B$89, 0), MATCH(B58, '22-23 Outturn'!$C$1:$BK$1, 0)), 0))</f>
        <v>0</v>
      </c>
      <c r="H58" s="14"/>
      <c r="I58" s="14"/>
      <c r="J58" s="14"/>
      <c r="K58" s="23"/>
      <c r="O58" s="39" t="s">
        <v>181</v>
      </c>
      <c r="P58">
        <v>2077</v>
      </c>
      <c r="Q58">
        <v>76</v>
      </c>
    </row>
    <row r="59" spans="1:17" ht="15.6" x14ac:dyDescent="0.3">
      <c r="A59" s="11" t="s">
        <v>94</v>
      </c>
      <c r="B59" s="12" t="s">
        <v>95</v>
      </c>
      <c r="C59" s="22">
        <f>IF(ISERROR(VLOOKUP($B$1,'CFR Data 2018-19'!$E$4:$CH$96,Forecast!Q54,FALSE)),0,(VLOOKUP($B$1,'CFR Data 2018-19'!$E$4:$CH$96,Forecast!Q58,FALSE)))</f>
        <v>0</v>
      </c>
      <c r="D59" s="22">
        <f>IF(ISERROR(VLOOKUP($B$1,CFR20192020_BenchMarkDataReport!$B$4:$CC$92,Q44,FALSE)),0,VLOOKUP($B$1,CFR20192020_BenchMarkDataReport!$B$4:$CC$92,Q44,FALSE))</f>
        <v>0</v>
      </c>
      <c r="E59" s="22">
        <f>IF(ISERROR(VLOOKUP($B$1,CFR20202021_BenchMarkDataReport!$B$3:$BU$90,Q48,FALSE)),0,VLOOKUP($B$1,CFR20202021_BenchMarkDataReport!$B$3:$BU$90,Q48,FALSE))</f>
        <v>0</v>
      </c>
      <c r="F59" s="22">
        <f>IFERROR(VLOOKUP($B$1,CFR20212022_BenchMarkDataReport!$B$3:$CL$89,Q48,FALSE),0)</f>
        <v>0</v>
      </c>
      <c r="G59" s="104">
        <f>(IFERROR(INDEX('22-23 Outturn'!$C$3:$BK$89, MATCH($B$1, '22-23 Outturn'!$B$3:$B$89, 0), MATCH(B59, '22-23 Outturn'!$C$1:$BK$1, 0)), 0))</f>
        <v>0</v>
      </c>
      <c r="H59" s="14"/>
      <c r="I59" s="14"/>
      <c r="J59" s="14"/>
      <c r="K59" s="23"/>
      <c r="O59" s="39" t="s">
        <v>143</v>
      </c>
      <c r="P59">
        <v>5201</v>
      </c>
      <c r="Q59">
        <v>77</v>
      </c>
    </row>
    <row r="60" spans="1:17" ht="15.6" x14ac:dyDescent="0.3">
      <c r="A60" s="11" t="s">
        <v>96</v>
      </c>
      <c r="B60" s="12" t="s">
        <v>97</v>
      </c>
      <c r="C60" s="22">
        <f>IF(ISERROR(VLOOKUP($B$1,'CFR Data 2018-19'!$E$4:$CH$96,Forecast!Q55,FALSE)),0,(VLOOKUP($B$1,'CFR Data 2018-19'!$E$4:$CH$96,Forecast!Q59,FALSE)))</f>
        <v>0</v>
      </c>
      <c r="D60" s="22">
        <f>IF(ISERROR(VLOOKUP($B$1,CFR20192020_BenchMarkDataReport!$B$4:$CC$92,Q45,FALSE)),0,VLOOKUP($B$1,CFR20192020_BenchMarkDataReport!$B$4:$CC$92,Q45,FALSE))</f>
        <v>0</v>
      </c>
      <c r="E60" s="22">
        <f>IF(ISERROR(VLOOKUP($B$1,CFR20202021_BenchMarkDataReport!$B$3:$BU$90,Q49,FALSE)),0,VLOOKUP($B$1,CFR20202021_BenchMarkDataReport!$B$3:$BU$90,Q49,FALSE))</f>
        <v>0</v>
      </c>
      <c r="F60" s="22">
        <f>IFERROR(VLOOKUP($B$1,CFR20212022_BenchMarkDataReport!$B$3:$CL$89,Q49,FALSE),0)</f>
        <v>0</v>
      </c>
      <c r="G60" s="104">
        <f>(IFERROR(INDEX('22-23 Outturn'!$C$3:$BK$89, MATCH($B$1, '22-23 Outturn'!$B$3:$B$89, 0), MATCH(B60, '22-23 Outturn'!$C$1:$BK$1, 0)), 0))</f>
        <v>0</v>
      </c>
      <c r="H60" s="14"/>
      <c r="I60" s="14"/>
      <c r="J60" s="14"/>
      <c r="K60" s="23"/>
      <c r="O60" s="39" t="s">
        <v>162</v>
      </c>
      <c r="P60">
        <v>3501</v>
      </c>
      <c r="Q60">
        <v>78</v>
      </c>
    </row>
    <row r="61" spans="1:17" ht="15.6" x14ac:dyDescent="0.3">
      <c r="A61" s="11" t="s">
        <v>98</v>
      </c>
      <c r="B61" s="12" t="s">
        <v>99</v>
      </c>
      <c r="C61" s="22">
        <f>IF(ISERROR(VLOOKUP($B$1,'CFR Data 2018-19'!$E$4:$CH$96,Forecast!Q56,FALSE)),0,(VLOOKUP($B$1,'CFR Data 2018-19'!$E$4:$CH$96,Forecast!Q60,FALSE)))</f>
        <v>0</v>
      </c>
      <c r="D61" s="22">
        <f>IF(ISERROR(VLOOKUP($B$1,CFR20192020_BenchMarkDataReport!$B$4:$CC$92,Q46,FALSE)),0,VLOOKUP($B$1,CFR20192020_BenchMarkDataReport!$B$4:$CC$92,Q46,FALSE))</f>
        <v>0</v>
      </c>
      <c r="E61" s="22">
        <f>IF(ISERROR(VLOOKUP($B$1,CFR20202021_BenchMarkDataReport!$B$3:$BU$90,Q50,FALSE)),0,VLOOKUP($B$1,CFR20202021_BenchMarkDataReport!$B$3:$BU$90,Q50,FALSE))</f>
        <v>0</v>
      </c>
      <c r="F61" s="22">
        <f>IFERROR(VLOOKUP($B$1,CFR20212022_BenchMarkDataReport!$B$3:$CL$89,Q50,FALSE),0)</f>
        <v>0</v>
      </c>
      <c r="G61" s="104">
        <f>(IFERROR(INDEX('22-23 Outturn'!$C$3:$BK$89, MATCH($B$1, '22-23 Outturn'!$B$3:$B$89, 0), MATCH(B61, '22-23 Outturn'!$C$1:$BK$1, 0)), 0))</f>
        <v>0</v>
      </c>
      <c r="H61" s="14"/>
      <c r="I61" s="14"/>
      <c r="J61" s="14"/>
      <c r="K61" s="23"/>
      <c r="O61" s="39" t="s">
        <v>178</v>
      </c>
      <c r="P61">
        <v>2078</v>
      </c>
      <c r="Q61">
        <v>79</v>
      </c>
    </row>
    <row r="62" spans="1:17" ht="15.6" x14ac:dyDescent="0.3">
      <c r="A62" s="11" t="s">
        <v>100</v>
      </c>
      <c r="B62" s="12" t="s">
        <v>101</v>
      </c>
      <c r="C62" s="22">
        <f>IF(ISERROR(VLOOKUP($B$1,'CFR Data 2018-19'!$E$4:$CH$96,Forecast!Q57,FALSE)),0,(VLOOKUP($B$1,'CFR Data 2018-19'!$E$4:$CH$96,Forecast!Q61,FALSE)))</f>
        <v>0</v>
      </c>
      <c r="D62" s="22">
        <f>IF(ISERROR(VLOOKUP($B$1,CFR20192020_BenchMarkDataReport!$B$4:$CC$92,Q47,FALSE)),0,VLOOKUP($B$1,CFR20192020_BenchMarkDataReport!$B$4:$CC$92,Q47,FALSE))</f>
        <v>0</v>
      </c>
      <c r="E62" s="22">
        <f>IF(ISERROR(VLOOKUP($B$1,CFR20202021_BenchMarkDataReport!$B$3:$BU$90,Q51,FALSE)),0,VLOOKUP($B$1,CFR20202021_BenchMarkDataReport!$B$3:$BU$90,Q51,FALSE))</f>
        <v>0</v>
      </c>
      <c r="F62" s="22">
        <f>IFERROR(VLOOKUP($B$1,CFR20212022_BenchMarkDataReport!$B$3:$CL$89,Q51,FALSE),0)</f>
        <v>0</v>
      </c>
      <c r="G62" s="104">
        <f>(IFERROR(INDEX('22-23 Outturn'!$C$3:$BK$89, MATCH($B$1, '22-23 Outturn'!$B$3:$B$89, 0), MATCH(B62, '22-23 Outturn'!$C$1:$BK$1, 0)), 0))</f>
        <v>0</v>
      </c>
      <c r="H62" s="14"/>
      <c r="I62" s="14"/>
      <c r="J62" s="14"/>
      <c r="K62" s="23"/>
      <c r="O62" s="39" t="s">
        <v>226</v>
      </c>
      <c r="P62">
        <v>1100</v>
      </c>
      <c r="Q62">
        <v>80</v>
      </c>
    </row>
    <row r="63" spans="1:17" ht="15.6" x14ac:dyDescent="0.3">
      <c r="A63" s="11" t="s">
        <v>102</v>
      </c>
      <c r="B63" s="12" t="s">
        <v>103</v>
      </c>
      <c r="C63" s="22">
        <f>IF(ISERROR(VLOOKUP($B$1,'CFR Data 2018-19'!$E$4:$CH$96,Forecast!Q58,FALSE)),0,(VLOOKUP($B$1,'CFR Data 2018-19'!$E$4:$CH$96,Forecast!Q62,FALSE)))</f>
        <v>0</v>
      </c>
      <c r="D63" s="22">
        <f>IF(ISERROR(VLOOKUP($B$1,CFR20192020_BenchMarkDataReport!$B$4:$CC$92,Q48,FALSE)),0,VLOOKUP($B$1,CFR20192020_BenchMarkDataReport!$B$4:$CC$92,Q48,FALSE))</f>
        <v>0</v>
      </c>
      <c r="E63" s="22">
        <f>IF(ISERROR(VLOOKUP($B$1,CFR20202021_BenchMarkDataReport!$B$3:$BU$90,Q52,FALSE)),0,VLOOKUP($B$1,CFR20202021_BenchMarkDataReport!$B$3:$BU$90,Q52,FALSE))</f>
        <v>0</v>
      </c>
      <c r="F63" s="22">
        <f>IFERROR(VLOOKUP($B$1,CFR20212022_BenchMarkDataReport!$B$3:$CL$89,Q52,FALSE),0)</f>
        <v>0</v>
      </c>
      <c r="G63" s="104">
        <f>(IFERROR(INDEX('22-23 Outturn'!$C$3:$BK$89, MATCH($B$1, '22-23 Outturn'!$B$3:$B$89, 0), MATCH(B63, '22-23 Outturn'!$C$1:$BK$1, 0)), 0))</f>
        <v>0</v>
      </c>
      <c r="H63" s="14"/>
      <c r="I63" s="14"/>
      <c r="J63" s="14"/>
      <c r="K63" s="23"/>
      <c r="O63" s="39" t="s">
        <v>185</v>
      </c>
      <c r="P63">
        <v>2071</v>
      </c>
      <c r="Q63">
        <v>81</v>
      </c>
    </row>
    <row r="64" spans="1:17" ht="15.6" x14ac:dyDescent="0.3">
      <c r="A64" s="11" t="s">
        <v>104</v>
      </c>
      <c r="B64" s="12" t="s">
        <v>105</v>
      </c>
      <c r="C64" s="22">
        <f>IF(ISERROR(VLOOKUP($B$1,'CFR Data 2018-19'!$E$4:$CH$96,Forecast!Q59,FALSE)),0,(VLOOKUP($B$1,'CFR Data 2018-19'!$E$4:$CH$96,Forecast!Q63,FALSE)))</f>
        <v>0</v>
      </c>
      <c r="D64" s="22">
        <f>IF(ISERROR(VLOOKUP($B$1,CFR20192020_BenchMarkDataReport!$B$4:$CC$92,Q49,FALSE)),0,VLOOKUP($B$1,CFR20192020_BenchMarkDataReport!$B$4:$CC$92,Q49,FALSE))</f>
        <v>0</v>
      </c>
      <c r="E64" s="22">
        <f>IF(ISERROR(VLOOKUP($B$1,CFR20202021_BenchMarkDataReport!$B$3:$BU$90,Q53,FALSE)),0,VLOOKUP($B$1,CFR20202021_BenchMarkDataReport!$B$3:$BU$90,Q53,FALSE))</f>
        <v>0</v>
      </c>
      <c r="F64" s="22">
        <f>IFERROR(VLOOKUP($B$1,CFR20212022_BenchMarkDataReport!$B$3:$CL$89,Q53,FALSE),0)</f>
        <v>0</v>
      </c>
      <c r="G64" s="104">
        <f>(IFERROR(INDEX('22-23 Outturn'!$C$3:$BK$89, MATCH($B$1, '22-23 Outturn'!$B$3:$B$89, 0), MATCH(B64, '22-23 Outturn'!$C$1:$BK$1, 0)), 0))</f>
        <v>0</v>
      </c>
      <c r="H64" s="14"/>
      <c r="I64" s="14"/>
      <c r="J64" s="14"/>
      <c r="K64" s="23"/>
      <c r="O64" s="39" t="s">
        <v>184</v>
      </c>
      <c r="P64">
        <v>2072</v>
      </c>
      <c r="Q64">
        <v>82</v>
      </c>
    </row>
    <row r="65" spans="1:17" ht="16.2" thickBot="1" x14ac:dyDescent="0.35">
      <c r="A65" s="11" t="s">
        <v>106</v>
      </c>
      <c r="B65" s="12" t="s">
        <v>107</v>
      </c>
      <c r="C65" s="22">
        <f>IF(ISERROR(VLOOKUP($B$1,'CFR Data 2018-19'!$E$4:$CH$96,Forecast!Q60,FALSE)),0,(VLOOKUP($B$1,'CFR Data 2018-19'!$E$4:$CH$96,Forecast!Q64,FALSE)))</f>
        <v>0</v>
      </c>
      <c r="D65" s="22">
        <f>IF(ISERROR(VLOOKUP($B$1,CFR20192020_BenchMarkDataReport!$B$4:$CC$92,Q50,FALSE)),0,VLOOKUP($B$1,CFR20192020_BenchMarkDataReport!$B$4:$CC$92,Q50,FALSE))</f>
        <v>0</v>
      </c>
      <c r="E65" s="22">
        <f>IF(ISERROR(VLOOKUP($B$1,CFR20202021_BenchMarkDataReport!$B$3:$BU$90,Q54,FALSE)),0,VLOOKUP($B$1,CFR20202021_BenchMarkDataReport!$B$3:$BU$90,Q54,FALSE))</f>
        <v>0</v>
      </c>
      <c r="F65" s="22">
        <f>IFERROR(VLOOKUP($B$1,CFR20212022_BenchMarkDataReport!$B$3:$CL$89,Q54,FALSE),0)</f>
        <v>0</v>
      </c>
      <c r="G65" s="104">
        <f>(IFERROR(INDEX('22-23 Outturn'!$C$3:$BK$89, MATCH($B$1, '22-23 Outturn'!$B$3:$B$89, 0), MATCH(B65, '22-23 Outturn'!$C$1:$BK$1, 0)), 0))</f>
        <v>0</v>
      </c>
      <c r="H65" s="14"/>
      <c r="I65" s="14"/>
      <c r="J65" s="14"/>
      <c r="K65" s="23"/>
      <c r="O65" s="39" t="s">
        <v>154</v>
      </c>
      <c r="P65">
        <v>3512</v>
      </c>
      <c r="Q65">
        <v>83</v>
      </c>
    </row>
    <row r="66" spans="1:17" ht="15" thickBot="1" x14ac:dyDescent="0.35">
      <c r="A66" s="24" t="s">
        <v>108</v>
      </c>
      <c r="C66" s="17">
        <f>SUM(C33:C65)</f>
        <v>0</v>
      </c>
      <c r="D66" s="17">
        <f>SUM(D33:D65)</f>
        <v>0</v>
      </c>
      <c r="E66" s="17">
        <f>SUM(E33:E65)</f>
        <v>0</v>
      </c>
      <c r="F66" s="17">
        <f>SUM(F33:F65)</f>
        <v>0</v>
      </c>
      <c r="G66" s="17">
        <f t="shared" ref="G66:J66" si="3">SUM(G33:G65)</f>
        <v>0</v>
      </c>
      <c r="H66" s="17">
        <f t="shared" ref="H66:I66" si="4">SUM(H33:H65)</f>
        <v>0</v>
      </c>
      <c r="I66" s="17">
        <f t="shared" si="4"/>
        <v>0</v>
      </c>
      <c r="J66" s="17">
        <f t="shared" si="3"/>
        <v>0</v>
      </c>
      <c r="K66" s="25"/>
      <c r="O66" s="39" t="s">
        <v>156</v>
      </c>
      <c r="P66">
        <v>3510</v>
      </c>
      <c r="Q66">
        <v>84</v>
      </c>
    </row>
    <row r="67" spans="1:17" ht="27" thickBot="1" x14ac:dyDescent="0.35">
      <c r="O67" s="39" t="s">
        <v>193</v>
      </c>
      <c r="P67">
        <v>2053</v>
      </c>
      <c r="Q67">
        <v>85</v>
      </c>
    </row>
    <row r="68" spans="1:17" ht="16.2" thickBot="1" x14ac:dyDescent="0.35">
      <c r="A68" s="26" t="s">
        <v>109</v>
      </c>
      <c r="C68" s="27">
        <f t="shared" ref="C68:J68" si="5">C29-C66</f>
        <v>0</v>
      </c>
      <c r="D68" s="27">
        <f t="shared" si="5"/>
        <v>0</v>
      </c>
      <c r="E68" s="27">
        <f t="shared" si="5"/>
        <v>0</v>
      </c>
      <c r="F68" s="27">
        <f t="shared" si="5"/>
        <v>0</v>
      </c>
      <c r="G68" s="27">
        <f t="shared" si="5"/>
        <v>0</v>
      </c>
      <c r="H68" s="27">
        <f t="shared" ref="H68:I68" si="6">H29-H66</f>
        <v>0</v>
      </c>
      <c r="I68" s="27">
        <f t="shared" si="6"/>
        <v>0</v>
      </c>
      <c r="J68" s="27">
        <f t="shared" si="5"/>
        <v>0</v>
      </c>
      <c r="O68" s="39" t="s">
        <v>161</v>
      </c>
      <c r="P68">
        <v>3502</v>
      </c>
      <c r="Q68">
        <v>86</v>
      </c>
    </row>
    <row r="69" spans="1:17" x14ac:dyDescent="0.3">
      <c r="A69" s="26"/>
      <c r="C69" s="18"/>
      <c r="D69" s="18"/>
      <c r="E69" s="18"/>
      <c r="F69" s="18"/>
      <c r="G69" s="18"/>
      <c r="H69" s="18"/>
      <c r="I69" s="18"/>
      <c r="J69" s="18"/>
      <c r="O69" s="39" t="s">
        <v>166</v>
      </c>
      <c r="P69">
        <v>3315</v>
      </c>
      <c r="Q69">
        <v>87</v>
      </c>
    </row>
    <row r="70" spans="1:17" ht="17.399999999999999" x14ac:dyDescent="0.3">
      <c r="A70" s="28" t="s">
        <v>110</v>
      </c>
      <c r="C70" s="18"/>
      <c r="D70" s="18"/>
      <c r="E70" s="18"/>
      <c r="F70" s="18"/>
      <c r="G70" s="18"/>
      <c r="H70" s="18"/>
      <c r="I70" s="18"/>
      <c r="J70" s="18"/>
      <c r="O70" s="39" t="s">
        <v>160</v>
      </c>
      <c r="P70">
        <v>3504</v>
      </c>
      <c r="Q70">
        <v>88</v>
      </c>
    </row>
    <row r="71" spans="1:17" ht="41.4" x14ac:dyDescent="0.3">
      <c r="A71" s="26" t="s">
        <v>111</v>
      </c>
      <c r="B71" s="7" t="s">
        <v>4</v>
      </c>
      <c r="C71" s="29" t="s">
        <v>621</v>
      </c>
      <c r="D71" s="29" t="s">
        <v>387</v>
      </c>
      <c r="E71" s="29" t="s">
        <v>388</v>
      </c>
      <c r="F71" s="5" t="s">
        <v>623</v>
      </c>
      <c r="G71" s="5" t="s">
        <v>714</v>
      </c>
      <c r="H71" s="5" t="s">
        <v>2</v>
      </c>
      <c r="I71" s="5" t="s">
        <v>624</v>
      </c>
      <c r="J71" s="5" t="s">
        <v>715</v>
      </c>
      <c r="O71" s="39" t="s">
        <v>140</v>
      </c>
      <c r="P71">
        <v>5407</v>
      </c>
      <c r="Q71">
        <v>89</v>
      </c>
    </row>
    <row r="72" spans="1:17" ht="15.6" x14ac:dyDescent="0.3">
      <c r="A72" s="11" t="s">
        <v>112</v>
      </c>
      <c r="B72" s="12" t="s">
        <v>113</v>
      </c>
      <c r="C72" s="22">
        <f>IF(ISERROR(VLOOKUP($B$1,'CFR Data 2018-19'!$E$4:$CL$96,85,FALSE)),0,VLOOKUP($B$1,'CFR Data 2018-19'!$E$4:$CL$96,85,FALSE))</f>
        <v>0</v>
      </c>
      <c r="D72" s="22">
        <f>IF(ISERROR(VLOOKUP($B$1,CFR20192020_BenchMarkDataReport!$B$4:$CE$92,15,FALSE)),0,VLOOKUP($B$1,CFR20192020_BenchMarkDataReport!$B$4:$CE$92,15,FALSE))</f>
        <v>0</v>
      </c>
      <c r="E72" s="22">
        <f>IF(ISERROR(VLOOKUP($B$1,CFR20202021_BenchMarkDataReport!$B$3:$R$90,16,FALSE)),0,VLOOKUP($B$1,CFR20202021_BenchMarkDataReport!$B$3:$R$90,16,FALSE))</f>
        <v>0</v>
      </c>
      <c r="F72" s="22">
        <f>IFERROR(VLOOKUP($B$1,CFR20212022_BenchMarkDataReport!$B$3:$CL$89,16,FALSE),0)</f>
        <v>0</v>
      </c>
      <c r="G72" s="104">
        <f t="shared" ref="G72:G73" si="7">F77</f>
        <v>0</v>
      </c>
      <c r="H72" s="30">
        <f t="shared" ref="H72:H73" si="8">G77</f>
        <v>0</v>
      </c>
      <c r="I72" s="30">
        <f t="shared" ref="I72:I73" si="9">H77</f>
        <v>0</v>
      </c>
      <c r="J72" s="30">
        <f t="shared" ref="J72:J73" si="10">I77</f>
        <v>0</v>
      </c>
      <c r="O72" s="39" t="s">
        <v>172</v>
      </c>
      <c r="P72">
        <v>3307</v>
      </c>
      <c r="Q72">
        <v>90</v>
      </c>
    </row>
    <row r="73" spans="1:17" ht="15.6" x14ac:dyDescent="0.3">
      <c r="A73" s="11" t="s">
        <v>114</v>
      </c>
      <c r="B73" s="12" t="s">
        <v>115</v>
      </c>
      <c r="C73" s="22">
        <f>IF(ISERROR(VLOOKUP($B$1,'CFR Data 2018-19'!$E$4:$CL$96,85,FALSE)),0,VLOOKUP($B$1,'CFR Data 2018-19'!$E$4:$CL$96,86,FALSE))</f>
        <v>0</v>
      </c>
      <c r="D73" s="22">
        <f>IF(ISERROR(VLOOKUP($B$1,CFR20192020_BenchMarkDataReport!$B$4:$CE$92,16,FALSE)),0,VLOOKUP($B$1,CFR20192020_BenchMarkDataReport!$B$4:$CE$92,16,FALSE))</f>
        <v>0</v>
      </c>
      <c r="E73" s="22">
        <f>IF(ISERROR(VLOOKUP($B$1,CFR20202021_BenchMarkDataReport!$B$3:$R$90,17,FALSE)),0,VLOOKUP($B$1,CFR20202021_BenchMarkDataReport!$B$3:$R$90,17,FALSE))</f>
        <v>0</v>
      </c>
      <c r="F73" s="22">
        <f>IFERROR(VLOOKUP($B$1,CFR20212022_BenchMarkDataReport!$B$3:$CL$89,17,FALSE),0)</f>
        <v>0</v>
      </c>
      <c r="G73" s="104">
        <f t="shared" si="7"/>
        <v>0</v>
      </c>
      <c r="H73" s="30">
        <f t="shared" si="8"/>
        <v>0</v>
      </c>
      <c r="I73" s="30">
        <f t="shared" si="9"/>
        <v>0</v>
      </c>
      <c r="J73" s="30">
        <f t="shared" si="10"/>
        <v>0</v>
      </c>
      <c r="O73" s="39" t="s">
        <v>171</v>
      </c>
      <c r="P73">
        <v>3309</v>
      </c>
      <c r="Q73">
        <v>91</v>
      </c>
    </row>
    <row r="74" spans="1:17" x14ac:dyDescent="0.3">
      <c r="A74" s="31" t="s">
        <v>116</v>
      </c>
      <c r="B74" s="32" t="s">
        <v>117</v>
      </c>
      <c r="C74" s="33">
        <f>C73+C72</f>
        <v>0</v>
      </c>
      <c r="D74" s="33">
        <f>D73+D72</f>
        <v>0</v>
      </c>
      <c r="E74" s="33">
        <f>E73+E72</f>
        <v>0</v>
      </c>
      <c r="F74" s="33">
        <f>F73+F72</f>
        <v>0</v>
      </c>
      <c r="G74" s="33">
        <f t="shared" ref="G74:J74" si="11">G73+G72</f>
        <v>0</v>
      </c>
      <c r="H74" s="33">
        <f t="shared" si="11"/>
        <v>0</v>
      </c>
      <c r="I74" s="33">
        <f t="shared" si="11"/>
        <v>0</v>
      </c>
      <c r="J74" s="33">
        <f t="shared" si="11"/>
        <v>0</v>
      </c>
      <c r="O74" s="39" t="s">
        <v>157</v>
      </c>
      <c r="P74">
        <v>3509</v>
      </c>
      <c r="Q74">
        <v>92</v>
      </c>
    </row>
    <row r="75" spans="1:17" ht="26.4" x14ac:dyDescent="0.3">
      <c r="A75" s="26"/>
      <c r="C75" s="18"/>
      <c r="D75" s="18"/>
      <c r="E75" s="18"/>
      <c r="F75" s="18"/>
      <c r="G75" s="18"/>
      <c r="H75" s="18"/>
      <c r="I75" s="18"/>
      <c r="J75" s="18"/>
      <c r="O75" s="39" t="s">
        <v>148</v>
      </c>
      <c r="P75">
        <v>3521</v>
      </c>
      <c r="Q75">
        <v>93</v>
      </c>
    </row>
    <row r="76" spans="1:17" ht="41.4" x14ac:dyDescent="0.3">
      <c r="A76" s="26" t="s">
        <v>118</v>
      </c>
      <c r="B76" s="7" t="s">
        <v>4</v>
      </c>
      <c r="C76" s="29" t="s">
        <v>622</v>
      </c>
      <c r="D76" s="29" t="s">
        <v>119</v>
      </c>
      <c r="E76" s="29" t="s">
        <v>389</v>
      </c>
      <c r="F76" s="29" t="s">
        <v>626</v>
      </c>
      <c r="G76" s="5" t="s">
        <v>714</v>
      </c>
      <c r="H76" s="5" t="s">
        <v>2</v>
      </c>
      <c r="I76" s="5" t="s">
        <v>624</v>
      </c>
      <c r="J76" s="5" t="s">
        <v>715</v>
      </c>
      <c r="O76" s="39" t="s">
        <v>169</v>
      </c>
      <c r="P76">
        <v>3312</v>
      </c>
      <c r="Q76">
        <v>94</v>
      </c>
    </row>
    <row r="77" spans="1:17" ht="15.6" x14ac:dyDescent="0.3">
      <c r="A77" s="11" t="s">
        <v>120</v>
      </c>
      <c r="B77" s="12" t="s">
        <v>390</v>
      </c>
      <c r="C77" s="22">
        <f>C72+(SUM(C25:C28)+SUM(C8:C22))-(SUM(C33:C63))</f>
        <v>0</v>
      </c>
      <c r="D77" s="22">
        <f>D72+(SUM(D25:D28)+SUM(D8:D22))-(SUM(D33:D63))</f>
        <v>0</v>
      </c>
      <c r="E77" s="22">
        <f>E72+(SUM(E25:E28)+SUM(E8:E22))-(SUM(E33:E63))</f>
        <v>0</v>
      </c>
      <c r="F77" s="87">
        <f t="shared" ref="F77:J77" si="12">F72+(SUM(F25:F28)+SUM(F8:F22))-(SUM(F33:F63))</f>
        <v>0</v>
      </c>
      <c r="G77" s="87">
        <f t="shared" si="12"/>
        <v>0</v>
      </c>
      <c r="H77" s="34">
        <f t="shared" ref="H77" si="13">H72+(SUM(H25:H28)+SUM(H8:H22))-(SUM(H33:H63))</f>
        <v>0</v>
      </c>
      <c r="I77" s="34">
        <f t="shared" ref="I77" si="14">I72+(SUM(I25:I28)+SUM(I8:I22))-(SUM(I33:I63))</f>
        <v>0</v>
      </c>
      <c r="J77" s="34">
        <f t="shared" si="12"/>
        <v>0</v>
      </c>
      <c r="K77" s="18"/>
      <c r="O77" s="39" t="s">
        <v>170</v>
      </c>
      <c r="P77">
        <v>3311</v>
      </c>
      <c r="Q77">
        <v>95</v>
      </c>
    </row>
    <row r="78" spans="1:17" ht="15.6" x14ac:dyDescent="0.3">
      <c r="A78" s="11" t="s">
        <v>121</v>
      </c>
      <c r="B78" s="12" t="s">
        <v>230</v>
      </c>
      <c r="C78" s="22">
        <f>C73+(C24+C23)-(C65+C64)</f>
        <v>0</v>
      </c>
      <c r="D78" s="22">
        <f>D73+(D24+D23)-(D65+D64)</f>
        <v>0</v>
      </c>
      <c r="E78" s="22">
        <f>E73+(E24+E23)-(E65+E64)</f>
        <v>0</v>
      </c>
      <c r="F78" s="87">
        <f t="shared" ref="F78:J78" si="15">F73+(F24+F23)-(F65+F64)</f>
        <v>0</v>
      </c>
      <c r="G78" s="87">
        <f t="shared" si="15"/>
        <v>0</v>
      </c>
      <c r="H78" s="34">
        <f t="shared" ref="H78:I78" si="16">H73+(H24+H23)-(H65+H64)</f>
        <v>0</v>
      </c>
      <c r="I78" s="34">
        <f t="shared" si="16"/>
        <v>0</v>
      </c>
      <c r="J78" s="34">
        <f t="shared" si="15"/>
        <v>0</v>
      </c>
      <c r="K78" s="18"/>
      <c r="O78" s="39" t="s">
        <v>142</v>
      </c>
      <c r="P78">
        <v>5404</v>
      </c>
      <c r="Q78">
        <v>96</v>
      </c>
    </row>
    <row r="79" spans="1:17" x14ac:dyDescent="0.3">
      <c r="A79" s="31" t="s">
        <v>122</v>
      </c>
      <c r="B79" s="32" t="s">
        <v>117</v>
      </c>
      <c r="C79" s="35">
        <f t="shared" ref="C79:D79" si="17">C78+C77</f>
        <v>0</v>
      </c>
      <c r="D79" s="35">
        <f t="shared" si="17"/>
        <v>0</v>
      </c>
      <c r="E79" s="35">
        <f t="shared" ref="E79:J79" si="18">E78+E77</f>
        <v>0</v>
      </c>
      <c r="F79" s="35">
        <f t="shared" si="18"/>
        <v>0</v>
      </c>
      <c r="G79" s="35">
        <f t="shared" si="18"/>
        <v>0</v>
      </c>
      <c r="H79" s="35">
        <f t="shared" si="18"/>
        <v>0</v>
      </c>
      <c r="I79" s="35">
        <f t="shared" si="18"/>
        <v>0</v>
      </c>
      <c r="J79" s="35">
        <f t="shared" si="18"/>
        <v>0</v>
      </c>
      <c r="K79" s="18"/>
      <c r="O79" s="39" t="s">
        <v>168</v>
      </c>
      <c r="P79">
        <v>3313</v>
      </c>
      <c r="Q79">
        <v>97</v>
      </c>
    </row>
    <row r="80" spans="1:17" x14ac:dyDescent="0.3">
      <c r="A80" s="36"/>
      <c r="B80" s="37"/>
      <c r="C80" s="18"/>
      <c r="D80" s="18"/>
      <c r="E80" s="18"/>
      <c r="F80" s="18"/>
      <c r="G80" s="18"/>
      <c r="H80" s="18"/>
      <c r="I80" s="18"/>
      <c r="J80" s="18"/>
      <c r="K80" s="18"/>
      <c r="O80" s="39" t="s">
        <v>167</v>
      </c>
      <c r="P80">
        <v>3314</v>
      </c>
      <c r="Q80">
        <v>98</v>
      </c>
    </row>
    <row r="81" spans="1:17" x14ac:dyDescent="0.3">
      <c r="A81" s="26"/>
      <c r="C81" s="18"/>
      <c r="D81" s="18"/>
      <c r="E81" s="18"/>
      <c r="F81" s="18"/>
      <c r="G81" s="18"/>
      <c r="H81" s="18"/>
      <c r="I81" s="18"/>
      <c r="J81" s="18"/>
      <c r="O81" s="39" t="s">
        <v>158</v>
      </c>
      <c r="P81">
        <v>3507</v>
      </c>
      <c r="Q81">
        <v>99</v>
      </c>
    </row>
    <row r="82" spans="1:17" x14ac:dyDescent="0.3">
      <c r="O82" s="39" t="s">
        <v>159</v>
      </c>
      <c r="P82">
        <v>3506</v>
      </c>
      <c r="Q82">
        <v>100</v>
      </c>
    </row>
    <row r="83" spans="1:17" x14ac:dyDescent="0.3">
      <c r="O83" s="39" t="s">
        <v>186</v>
      </c>
      <c r="P83">
        <v>2070</v>
      </c>
      <c r="Q83">
        <v>101</v>
      </c>
    </row>
    <row r="84" spans="1:17" x14ac:dyDescent="0.3">
      <c r="O84" s="39" t="s">
        <v>165</v>
      </c>
      <c r="P84">
        <v>3316</v>
      </c>
      <c r="Q84">
        <v>102</v>
      </c>
    </row>
    <row r="85" spans="1:17" x14ac:dyDescent="0.3">
      <c r="O85" s="39" t="s">
        <v>191</v>
      </c>
      <c r="P85">
        <v>2055</v>
      </c>
      <c r="Q85">
        <v>103</v>
      </c>
    </row>
    <row r="86" spans="1:17" x14ac:dyDescent="0.3">
      <c r="O86" s="39" t="s">
        <v>189</v>
      </c>
      <c r="P86">
        <v>2057</v>
      </c>
      <c r="Q86">
        <v>104</v>
      </c>
    </row>
    <row r="87" spans="1:17" x14ac:dyDescent="0.3">
      <c r="O87" s="39" t="s">
        <v>182</v>
      </c>
      <c r="P87">
        <v>2076</v>
      </c>
      <c r="Q87">
        <v>105</v>
      </c>
    </row>
    <row r="88" spans="1:17" x14ac:dyDescent="0.3">
      <c r="O88" s="39" t="s">
        <v>188</v>
      </c>
      <c r="P88">
        <v>2060</v>
      </c>
    </row>
    <row r="89" spans="1:17" x14ac:dyDescent="0.3">
      <c r="O89" s="39" t="s">
        <v>150</v>
      </c>
      <c r="P89">
        <v>3518</v>
      </c>
    </row>
    <row r="90" spans="1:17" x14ac:dyDescent="0.3">
      <c r="F90" t="s">
        <v>123</v>
      </c>
      <c r="O90" s="39" t="s">
        <v>192</v>
      </c>
      <c r="P90">
        <v>2054</v>
      </c>
    </row>
    <row r="91" spans="1:17" x14ac:dyDescent="0.3">
      <c r="O91" s="39"/>
    </row>
    <row r="92" spans="1:17" x14ac:dyDescent="0.3">
      <c r="O92" s="39"/>
    </row>
    <row r="93" spans="1:17" x14ac:dyDescent="0.3">
      <c r="O93" s="39"/>
    </row>
  </sheetData>
  <sheetProtection algorithmName="SHA-512" hashValue="BiU1Zwbqqh2qteUjIPxOekS0iZbFVLc9/sqrNiQgfmRKGFQ5RmBurj8wITUHH7b0880LukQuqjh1DVBFuUr0Rw==" saltValue="XMnHZy+o/WgUatut8fK7JA==" spinCount="100000" sheet="1" objects="1" scenarios="1" formatCells="0" formatColumns="0" formatRows="0"/>
  <protectedRanges>
    <protectedRange sqref="H33:K65" name="Range2"/>
    <protectedRange sqref="H8:K28" name="Range1"/>
  </protectedRanges>
  <sortState xmlns:xlrd2="http://schemas.microsoft.com/office/spreadsheetml/2017/richdata2" ref="O3:P93">
    <sortCondition ref="O3:O93"/>
  </sortState>
  <dataValidations count="1">
    <dataValidation type="list" allowBlank="1" showInputMessage="1" showErrorMessage="1" sqref="A1" xr:uid="{00000000-0002-0000-0000-000000000000}">
      <formula1>$O$1:$O$93</formula1>
    </dataValidation>
  </dataValidations>
  <pageMargins left="0.7" right="0.7" top="0.75" bottom="0.75" header="0.3" footer="0.3"/>
  <pageSetup paperSize="9" scale="36" orientation="landscape" r:id="rId1"/>
  <rowBreaks count="3" manualBreakCount="3">
    <brk id="30" max="16383" man="1"/>
    <brk id="69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0E45-36CE-423D-BC14-5BA6021B0424}">
  <dimension ref="A1:BK89"/>
  <sheetViews>
    <sheetView workbookViewId="0">
      <selection activeCell="A11" sqref="A11:XFD11"/>
    </sheetView>
  </sheetViews>
  <sheetFormatPr defaultRowHeight="14.4" x14ac:dyDescent="0.3"/>
  <sheetData>
    <row r="1" spans="1:63" x14ac:dyDescent="0.3">
      <c r="C1" t="s">
        <v>7</v>
      </c>
      <c r="D1" t="s">
        <v>9</v>
      </c>
      <c r="E1" t="s">
        <v>11</v>
      </c>
      <c r="F1" t="s">
        <v>13</v>
      </c>
      <c r="G1" t="s">
        <v>15</v>
      </c>
      <c r="H1" t="s">
        <v>17</v>
      </c>
      <c r="I1" t="s">
        <v>19</v>
      </c>
      <c r="J1" t="s">
        <v>21</v>
      </c>
      <c r="K1" t="s">
        <v>23</v>
      </c>
      <c r="L1" t="s">
        <v>25</v>
      </c>
      <c r="M1" t="s">
        <v>27</v>
      </c>
      <c r="N1" t="s">
        <v>29</v>
      </c>
      <c r="O1" t="s">
        <v>31</v>
      </c>
      <c r="P1" t="s">
        <v>33</v>
      </c>
      <c r="Q1" t="s">
        <v>35</v>
      </c>
      <c r="R1" t="s">
        <v>37</v>
      </c>
      <c r="S1" t="s">
        <v>39</v>
      </c>
      <c r="T1" t="s">
        <v>246</v>
      </c>
      <c r="U1" t="s">
        <v>245</v>
      </c>
      <c r="V1" t="s">
        <v>244</v>
      </c>
      <c r="W1" t="s">
        <v>243</v>
      </c>
      <c r="X1" t="s">
        <v>43</v>
      </c>
      <c r="Y1" t="s">
        <v>45</v>
      </c>
      <c r="Z1" t="s">
        <v>47</v>
      </c>
      <c r="AA1" t="s">
        <v>49</v>
      </c>
      <c r="AB1" t="s">
        <v>51</v>
      </c>
      <c r="AC1" t="s">
        <v>53</v>
      </c>
      <c r="AD1" t="s">
        <v>55</v>
      </c>
      <c r="AE1" t="s">
        <v>57</v>
      </c>
      <c r="AF1" t="s">
        <v>59</v>
      </c>
      <c r="AG1" t="s">
        <v>61</v>
      </c>
      <c r="AH1" t="s">
        <v>63</v>
      </c>
      <c r="AI1" t="s">
        <v>65</v>
      </c>
      <c r="AJ1" t="s">
        <v>67</v>
      </c>
      <c r="AK1" t="s">
        <v>69</v>
      </c>
      <c r="AL1" t="s">
        <v>71</v>
      </c>
      <c r="AM1" t="s">
        <v>73</v>
      </c>
      <c r="AN1" t="s">
        <v>75</v>
      </c>
      <c r="AO1" t="s">
        <v>77</v>
      </c>
      <c r="AP1" t="s">
        <v>79</v>
      </c>
      <c r="AQ1" t="s">
        <v>81</v>
      </c>
      <c r="AR1" t="s">
        <v>83</v>
      </c>
      <c r="AS1" t="s">
        <v>85</v>
      </c>
      <c r="AT1" t="s">
        <v>87</v>
      </c>
      <c r="AU1" t="s">
        <v>89</v>
      </c>
      <c r="AV1" t="s">
        <v>91</v>
      </c>
      <c r="AW1" t="s">
        <v>93</v>
      </c>
      <c r="AX1" t="s">
        <v>95</v>
      </c>
      <c r="AY1" t="s">
        <v>97</v>
      </c>
      <c r="AZ1" t="s">
        <v>99</v>
      </c>
      <c r="BA1" t="s">
        <v>101</v>
      </c>
      <c r="BB1" t="s">
        <v>103</v>
      </c>
      <c r="BC1" t="s">
        <v>105</v>
      </c>
      <c r="BD1" t="s">
        <v>107</v>
      </c>
      <c r="BE1" t="s">
        <v>242</v>
      </c>
      <c r="BF1" t="s">
        <v>241</v>
      </c>
      <c r="BG1" t="s">
        <v>703</v>
      </c>
      <c r="BH1" t="s">
        <v>238</v>
      </c>
      <c r="BI1" t="s">
        <v>237</v>
      </c>
      <c r="BJ1" t="s">
        <v>236</v>
      </c>
      <c r="BK1" t="s">
        <v>235</v>
      </c>
    </row>
    <row r="2" spans="1:63" x14ac:dyDescent="0.3">
      <c r="A2" t="s">
        <v>723</v>
      </c>
      <c r="C2">
        <v>543970</v>
      </c>
      <c r="D2">
        <v>543971</v>
      </c>
      <c r="E2">
        <v>543972</v>
      </c>
      <c r="F2">
        <v>0</v>
      </c>
      <c r="G2">
        <v>543975</v>
      </c>
      <c r="H2">
        <v>710020</v>
      </c>
      <c r="I2">
        <v>720000</v>
      </c>
      <c r="J2">
        <v>739001</v>
      </c>
      <c r="K2">
        <v>739002</v>
      </c>
      <c r="L2">
        <v>739010</v>
      </c>
      <c r="M2">
        <v>739020</v>
      </c>
      <c r="N2">
        <v>739030</v>
      </c>
      <c r="O2">
        <v>739040</v>
      </c>
      <c r="P2">
        <v>739050</v>
      </c>
      <c r="Q2">
        <v>543952</v>
      </c>
      <c r="R2">
        <v>543953</v>
      </c>
      <c r="S2">
        <v>739080</v>
      </c>
      <c r="T2">
        <v>739003</v>
      </c>
      <c r="U2">
        <v>739004</v>
      </c>
      <c r="V2">
        <v>739005</v>
      </c>
      <c r="W2">
        <v>720010</v>
      </c>
      <c r="X2">
        <v>111400</v>
      </c>
      <c r="Y2">
        <v>111500</v>
      </c>
      <c r="Z2">
        <v>111600</v>
      </c>
      <c r="AA2">
        <v>111200</v>
      </c>
      <c r="AB2">
        <v>111100</v>
      </c>
      <c r="AC2">
        <v>111300</v>
      </c>
      <c r="AD2">
        <v>111700</v>
      </c>
      <c r="AE2">
        <v>138100</v>
      </c>
      <c r="AF2">
        <v>133100</v>
      </c>
      <c r="AG2">
        <v>138110</v>
      </c>
      <c r="AH2">
        <v>138120</v>
      </c>
      <c r="AI2">
        <v>210000</v>
      </c>
      <c r="AJ2">
        <v>220000</v>
      </c>
      <c r="AK2">
        <v>219010</v>
      </c>
      <c r="AL2">
        <v>216000</v>
      </c>
      <c r="AM2">
        <v>213020</v>
      </c>
      <c r="AN2">
        <v>215000</v>
      </c>
      <c r="AO2">
        <v>219030</v>
      </c>
      <c r="AP2">
        <v>413050</v>
      </c>
      <c r="AQ2">
        <v>422620</v>
      </c>
      <c r="AR2">
        <v>420050</v>
      </c>
      <c r="AS2">
        <v>413060</v>
      </c>
      <c r="AT2">
        <v>221000</v>
      </c>
      <c r="AU2">
        <v>413070</v>
      </c>
      <c r="AV2">
        <v>411020</v>
      </c>
      <c r="AW2">
        <v>420060</v>
      </c>
      <c r="AX2">
        <v>569010</v>
      </c>
      <c r="AY2">
        <v>569000</v>
      </c>
      <c r="AZ2">
        <v>569001</v>
      </c>
      <c r="BA2">
        <v>0</v>
      </c>
      <c r="BB2">
        <v>543955</v>
      </c>
      <c r="BC2">
        <v>111450</v>
      </c>
      <c r="BD2">
        <v>411025</v>
      </c>
      <c r="BE2">
        <v>543980</v>
      </c>
      <c r="BF2">
        <v>739470</v>
      </c>
      <c r="BG2">
        <v>543995</v>
      </c>
      <c r="BI2">
        <v>599010</v>
      </c>
      <c r="BJ2">
        <v>599020</v>
      </c>
      <c r="BK2">
        <v>599030</v>
      </c>
    </row>
    <row r="3" spans="1:63" x14ac:dyDescent="0.3">
      <c r="A3" t="s">
        <v>312</v>
      </c>
      <c r="B3">
        <v>1000</v>
      </c>
      <c r="C3">
        <v>-1180633.28</v>
      </c>
      <c r="D3">
        <v>0</v>
      </c>
      <c r="E3">
        <v>-78344.350000000006</v>
      </c>
      <c r="F3">
        <v>0</v>
      </c>
      <c r="G3">
        <v>0</v>
      </c>
      <c r="H3">
        <v>-300000</v>
      </c>
      <c r="I3">
        <v>-26061.57</v>
      </c>
      <c r="J3">
        <v>-10150</v>
      </c>
      <c r="K3">
        <v>-14676.29</v>
      </c>
      <c r="L3">
        <v>0</v>
      </c>
      <c r="M3">
        <v>-5672.74</v>
      </c>
      <c r="N3">
        <v>0</v>
      </c>
      <c r="O3">
        <v>-591657.03</v>
      </c>
      <c r="P3">
        <v>-4980</v>
      </c>
      <c r="Q3">
        <v>0</v>
      </c>
      <c r="R3">
        <v>-149294.01</v>
      </c>
      <c r="S3">
        <v>-1476.35</v>
      </c>
      <c r="T3">
        <v>0</v>
      </c>
      <c r="U3">
        <v>0</v>
      </c>
      <c r="V3">
        <v>0</v>
      </c>
      <c r="W3">
        <v>0</v>
      </c>
      <c r="X3">
        <v>411617.98</v>
      </c>
      <c r="Y3">
        <v>0</v>
      </c>
      <c r="Z3">
        <v>1535715.87</v>
      </c>
      <c r="AA3">
        <v>56464.31</v>
      </c>
      <c r="AB3">
        <v>101437.99</v>
      </c>
      <c r="AC3">
        <v>0</v>
      </c>
      <c r="AD3">
        <v>62711.63</v>
      </c>
      <c r="AE3">
        <v>11050.23</v>
      </c>
      <c r="AF3">
        <v>3248.5</v>
      </c>
      <c r="AG3">
        <v>0</v>
      </c>
      <c r="AH3">
        <v>0</v>
      </c>
      <c r="AI3">
        <v>19631.09</v>
      </c>
      <c r="AJ3">
        <v>4620</v>
      </c>
      <c r="AK3">
        <v>5272.62</v>
      </c>
      <c r="AL3">
        <v>4897.34</v>
      </c>
      <c r="AM3">
        <v>31886.58</v>
      </c>
      <c r="AN3">
        <v>33137.71</v>
      </c>
      <c r="AO3">
        <v>15905.69</v>
      </c>
      <c r="AP3">
        <v>27452.23</v>
      </c>
      <c r="AQ3">
        <v>15368.5</v>
      </c>
      <c r="AR3">
        <v>0</v>
      </c>
      <c r="AS3">
        <v>32634.28</v>
      </c>
      <c r="AT3">
        <v>8211</v>
      </c>
      <c r="AU3">
        <v>717.3</v>
      </c>
      <c r="AV3">
        <v>15428.98</v>
      </c>
      <c r="AW3">
        <v>0</v>
      </c>
      <c r="AX3">
        <v>9921</v>
      </c>
      <c r="AY3">
        <v>42322.29</v>
      </c>
      <c r="AZ3">
        <v>0</v>
      </c>
      <c r="BA3">
        <v>0</v>
      </c>
      <c r="BB3">
        <v>0</v>
      </c>
      <c r="BC3">
        <v>165556.37</v>
      </c>
      <c r="BD3">
        <v>24823</v>
      </c>
      <c r="BE3">
        <v>-49808.08</v>
      </c>
      <c r="BF3">
        <v>0</v>
      </c>
      <c r="BG3">
        <v>0</v>
      </c>
      <c r="BH3">
        <v>0</v>
      </c>
      <c r="BI3">
        <v>0</v>
      </c>
      <c r="BJ3">
        <v>0</v>
      </c>
      <c r="BK3">
        <v>6275</v>
      </c>
    </row>
    <row r="4" spans="1:63" x14ac:dyDescent="0.3">
      <c r="A4" t="s">
        <v>383</v>
      </c>
      <c r="B4">
        <v>1002</v>
      </c>
      <c r="C4">
        <v>-429338.61</v>
      </c>
      <c r="D4">
        <v>0</v>
      </c>
      <c r="E4">
        <v>-15983.74</v>
      </c>
      <c r="F4">
        <v>0</v>
      </c>
      <c r="G4">
        <v>0</v>
      </c>
      <c r="H4">
        <v>0</v>
      </c>
      <c r="I4">
        <v>-55094</v>
      </c>
      <c r="J4">
        <v>0</v>
      </c>
      <c r="K4">
        <v>-370.27</v>
      </c>
      <c r="L4">
        <v>-13782.74</v>
      </c>
      <c r="M4">
        <v>0</v>
      </c>
      <c r="N4">
        <v>0</v>
      </c>
      <c r="O4">
        <v>-163201.91</v>
      </c>
      <c r="P4">
        <v>-16442.48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211097.53</v>
      </c>
      <c r="Y4">
        <v>407.63</v>
      </c>
      <c r="Z4">
        <v>259812.69</v>
      </c>
      <c r="AA4">
        <v>38399.360000000001</v>
      </c>
      <c r="AB4">
        <v>68672.850000000006</v>
      </c>
      <c r="AC4">
        <v>0</v>
      </c>
      <c r="AD4">
        <v>39248.01</v>
      </c>
      <c r="AE4">
        <v>61309.31</v>
      </c>
      <c r="AF4">
        <v>2027.61</v>
      </c>
      <c r="AG4">
        <v>0</v>
      </c>
      <c r="AH4">
        <v>0</v>
      </c>
      <c r="AI4">
        <v>4693.13</v>
      </c>
      <c r="AJ4">
        <v>4803.5</v>
      </c>
      <c r="AK4">
        <v>684.99</v>
      </c>
      <c r="AL4">
        <v>890.02</v>
      </c>
      <c r="AM4">
        <v>10616.39</v>
      </c>
      <c r="AN4">
        <v>0</v>
      </c>
      <c r="AO4">
        <v>3600.99</v>
      </c>
      <c r="AP4">
        <v>18476.07</v>
      </c>
      <c r="AQ4">
        <v>3744.7</v>
      </c>
      <c r="AR4">
        <v>0</v>
      </c>
      <c r="AS4">
        <v>6596.31</v>
      </c>
      <c r="AT4">
        <v>1890</v>
      </c>
      <c r="AU4">
        <v>1604.51</v>
      </c>
      <c r="AV4">
        <v>13782.74</v>
      </c>
      <c r="AW4">
        <v>10604.59</v>
      </c>
      <c r="AX4">
        <v>5702.86</v>
      </c>
      <c r="AY4">
        <v>7468.94</v>
      </c>
      <c r="AZ4">
        <v>0</v>
      </c>
      <c r="BA4">
        <v>0</v>
      </c>
      <c r="BB4">
        <v>0</v>
      </c>
      <c r="BC4">
        <v>0</v>
      </c>
      <c r="BD4">
        <v>0</v>
      </c>
      <c r="BE4">
        <v>-16141.6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</row>
    <row r="5" spans="1:63" x14ac:dyDescent="0.3">
      <c r="A5" t="s">
        <v>332</v>
      </c>
      <c r="B5">
        <v>3520</v>
      </c>
      <c r="C5">
        <v>-1857000.95</v>
      </c>
      <c r="D5">
        <v>0</v>
      </c>
      <c r="E5">
        <v>-107612.96</v>
      </c>
      <c r="F5">
        <v>0</v>
      </c>
      <c r="G5">
        <v>-4155</v>
      </c>
      <c r="H5">
        <v>-30525.06</v>
      </c>
      <c r="I5">
        <v>-5242.4399999999996</v>
      </c>
      <c r="J5">
        <v>-38661.14</v>
      </c>
      <c r="K5">
        <v>-7709.17</v>
      </c>
      <c r="L5">
        <v>-104232.45</v>
      </c>
      <c r="M5">
        <v>-5954.6</v>
      </c>
      <c r="N5">
        <v>0</v>
      </c>
      <c r="O5">
        <v>-125151.3</v>
      </c>
      <c r="P5">
        <v>-484170.94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-104016.08</v>
      </c>
      <c r="X5">
        <v>1171207.81</v>
      </c>
      <c r="Y5">
        <v>7889.08</v>
      </c>
      <c r="Z5">
        <v>544426.11</v>
      </c>
      <c r="AA5">
        <v>45016.6</v>
      </c>
      <c r="AB5">
        <v>158554.38</v>
      </c>
      <c r="AC5">
        <v>0</v>
      </c>
      <c r="AD5">
        <v>25118.65</v>
      </c>
      <c r="AE5">
        <v>5456.86</v>
      </c>
      <c r="AF5">
        <v>3452.42</v>
      </c>
      <c r="AG5">
        <v>10660.51</v>
      </c>
      <c r="AH5">
        <v>0</v>
      </c>
      <c r="AI5">
        <v>39683.72</v>
      </c>
      <c r="AJ5">
        <v>900</v>
      </c>
      <c r="AK5">
        <v>50064.83</v>
      </c>
      <c r="AL5">
        <v>8328.0400000000009</v>
      </c>
      <c r="AM5">
        <v>32456.68</v>
      </c>
      <c r="AN5">
        <v>11980.8</v>
      </c>
      <c r="AO5">
        <v>111699.54</v>
      </c>
      <c r="AP5">
        <v>176666.67</v>
      </c>
      <c r="AQ5">
        <v>14940.13</v>
      </c>
      <c r="AR5">
        <v>0</v>
      </c>
      <c r="AS5">
        <v>7794.9</v>
      </c>
      <c r="AT5">
        <v>45638.05</v>
      </c>
      <c r="AU5">
        <v>4221.5600000000004</v>
      </c>
      <c r="AV5">
        <v>171061.47</v>
      </c>
      <c r="AW5">
        <v>28525.67</v>
      </c>
      <c r="AX5">
        <v>137437.59</v>
      </c>
      <c r="AY5">
        <v>48564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-42108</v>
      </c>
      <c r="BG5">
        <v>0</v>
      </c>
      <c r="BH5">
        <v>0</v>
      </c>
      <c r="BI5">
        <v>0</v>
      </c>
      <c r="BJ5">
        <v>13660</v>
      </c>
      <c r="BK5">
        <v>28448</v>
      </c>
    </row>
    <row r="6" spans="1:63" x14ac:dyDescent="0.3">
      <c r="A6" t="s">
        <v>356</v>
      </c>
      <c r="B6">
        <v>3300</v>
      </c>
      <c r="C6">
        <v>-967656.88</v>
      </c>
      <c r="D6">
        <v>0</v>
      </c>
      <c r="E6">
        <v>-34150.69</v>
      </c>
      <c r="F6">
        <v>0</v>
      </c>
      <c r="G6">
        <v>-121880.03</v>
      </c>
      <c r="H6">
        <v>-5084.3599999999997</v>
      </c>
      <c r="I6">
        <v>-9790.91</v>
      </c>
      <c r="J6">
        <v>0</v>
      </c>
      <c r="K6">
        <v>-9273.7900000000009</v>
      </c>
      <c r="L6">
        <v>-6966.21</v>
      </c>
      <c r="M6">
        <v>0</v>
      </c>
      <c r="N6">
        <v>0</v>
      </c>
      <c r="O6">
        <v>-14026.95</v>
      </c>
      <c r="P6">
        <v>-4983.7700000000004</v>
      </c>
      <c r="Q6">
        <v>0</v>
      </c>
      <c r="R6">
        <v>0</v>
      </c>
      <c r="S6">
        <v>0</v>
      </c>
      <c r="T6">
        <v>0</v>
      </c>
      <c r="U6">
        <v>0</v>
      </c>
      <c r="V6">
        <v>-7217</v>
      </c>
      <c r="W6">
        <v>-26568</v>
      </c>
      <c r="X6">
        <v>561094.74</v>
      </c>
      <c r="Y6">
        <v>0</v>
      </c>
      <c r="Z6">
        <v>142308.6</v>
      </c>
      <c r="AA6">
        <v>39700.379999999997</v>
      </c>
      <c r="AB6">
        <v>23495.81</v>
      </c>
      <c r="AC6">
        <v>0</v>
      </c>
      <c r="AD6">
        <v>15870.85</v>
      </c>
      <c r="AE6">
        <v>3051.35</v>
      </c>
      <c r="AF6">
        <v>932.51</v>
      </c>
      <c r="AG6">
        <v>265.60000000000002</v>
      </c>
      <c r="AH6">
        <v>0</v>
      </c>
      <c r="AI6">
        <v>6012.49</v>
      </c>
      <c r="AJ6">
        <v>1685.5</v>
      </c>
      <c r="AK6">
        <v>21644.43</v>
      </c>
      <c r="AL6">
        <v>5010.4799999999996</v>
      </c>
      <c r="AM6">
        <v>16697.82</v>
      </c>
      <c r="AN6">
        <v>3020.8</v>
      </c>
      <c r="AO6">
        <v>5652.44</v>
      </c>
      <c r="AP6">
        <v>60295.46</v>
      </c>
      <c r="AQ6">
        <v>12041.24</v>
      </c>
      <c r="AR6">
        <v>0</v>
      </c>
      <c r="AS6">
        <v>7877.79</v>
      </c>
      <c r="AT6">
        <v>5902.4</v>
      </c>
      <c r="AU6">
        <v>2266.6999999999998</v>
      </c>
      <c r="AV6">
        <v>47159.199999999997</v>
      </c>
      <c r="AW6">
        <v>36607.61</v>
      </c>
      <c r="AX6">
        <v>112723.19</v>
      </c>
      <c r="AY6">
        <v>41025.32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</row>
    <row r="7" spans="1:63" x14ac:dyDescent="0.3">
      <c r="A7" t="s">
        <v>345</v>
      </c>
      <c r="B7">
        <v>3317</v>
      </c>
      <c r="C7">
        <v>-1248099.5900000001</v>
      </c>
      <c r="D7">
        <v>0</v>
      </c>
      <c r="E7">
        <v>-72649.679999999993</v>
      </c>
      <c r="F7">
        <v>0</v>
      </c>
      <c r="G7">
        <v>-76055.03</v>
      </c>
      <c r="H7">
        <v>-6647.27</v>
      </c>
      <c r="I7">
        <v>-3881</v>
      </c>
      <c r="J7">
        <v>-5980.25</v>
      </c>
      <c r="K7">
        <v>-15151.78</v>
      </c>
      <c r="L7">
        <v>-35533.660000000003</v>
      </c>
      <c r="M7">
        <v>-288</v>
      </c>
      <c r="N7">
        <v>0</v>
      </c>
      <c r="O7">
        <v>-32647.5</v>
      </c>
      <c r="P7">
        <v>-58480</v>
      </c>
      <c r="Q7">
        <v>0</v>
      </c>
      <c r="R7">
        <v>0</v>
      </c>
      <c r="S7">
        <v>0</v>
      </c>
      <c r="T7">
        <v>0</v>
      </c>
      <c r="U7">
        <v>0</v>
      </c>
      <c r="V7">
        <v>-14475.13</v>
      </c>
      <c r="W7">
        <v>-49868.4</v>
      </c>
      <c r="X7">
        <v>701995.29</v>
      </c>
      <c r="Y7">
        <v>28549.06</v>
      </c>
      <c r="Z7">
        <v>378204</v>
      </c>
      <c r="AA7">
        <v>32784.199999999997</v>
      </c>
      <c r="AB7">
        <v>61373.35</v>
      </c>
      <c r="AC7">
        <v>0</v>
      </c>
      <c r="AD7">
        <v>37395.22</v>
      </c>
      <c r="AE7">
        <v>877.99</v>
      </c>
      <c r="AF7">
        <v>696.26</v>
      </c>
      <c r="AG7">
        <v>7357.11</v>
      </c>
      <c r="AH7">
        <v>0</v>
      </c>
      <c r="AI7">
        <v>28526.91</v>
      </c>
      <c r="AJ7">
        <v>1853.48</v>
      </c>
      <c r="AK7">
        <v>41343.14</v>
      </c>
      <c r="AL7">
        <v>10000</v>
      </c>
      <c r="AM7">
        <v>37579</v>
      </c>
      <c r="AN7">
        <v>11520</v>
      </c>
      <c r="AO7">
        <v>9817.08</v>
      </c>
      <c r="AP7">
        <v>35978.980000000003</v>
      </c>
      <c r="AQ7">
        <v>9736.93</v>
      </c>
      <c r="AR7">
        <v>0</v>
      </c>
      <c r="AS7">
        <v>12504.36</v>
      </c>
      <c r="AT7">
        <v>9812.06</v>
      </c>
      <c r="AU7">
        <v>4699.51</v>
      </c>
      <c r="AV7">
        <v>88771.38</v>
      </c>
      <c r="AW7">
        <v>23047.42</v>
      </c>
      <c r="AX7">
        <v>61306.05</v>
      </c>
      <c r="AY7">
        <v>24593.94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</row>
    <row r="8" spans="1:63" x14ac:dyDescent="0.3">
      <c r="A8" t="s">
        <v>344</v>
      </c>
      <c r="B8">
        <v>3500</v>
      </c>
      <c r="C8">
        <v>-869248.7</v>
      </c>
      <c r="D8">
        <v>0</v>
      </c>
      <c r="E8">
        <v>-32204.94</v>
      </c>
      <c r="F8">
        <v>0</v>
      </c>
      <c r="G8">
        <v>-26450.04</v>
      </c>
      <c r="H8">
        <v>-560</v>
      </c>
      <c r="I8">
        <v>-6846.42</v>
      </c>
      <c r="J8">
        <v>0</v>
      </c>
      <c r="K8">
        <v>-11616.25</v>
      </c>
      <c r="L8">
        <v>0</v>
      </c>
      <c r="M8">
        <v>0</v>
      </c>
      <c r="N8">
        <v>0</v>
      </c>
      <c r="O8">
        <v>-14944.39</v>
      </c>
      <c r="P8">
        <v>-1137</v>
      </c>
      <c r="Q8">
        <v>0</v>
      </c>
      <c r="R8">
        <v>0</v>
      </c>
      <c r="S8">
        <v>0</v>
      </c>
      <c r="T8">
        <v>0</v>
      </c>
      <c r="U8">
        <v>-5640</v>
      </c>
      <c r="V8">
        <v>-4770.13</v>
      </c>
      <c r="W8">
        <v>-51518</v>
      </c>
      <c r="X8">
        <v>491268.59</v>
      </c>
      <c r="Y8">
        <v>0</v>
      </c>
      <c r="Z8">
        <v>170776.04</v>
      </c>
      <c r="AA8">
        <v>47425.88</v>
      </c>
      <c r="AB8">
        <v>42793.93</v>
      </c>
      <c r="AC8">
        <v>0</v>
      </c>
      <c r="AD8">
        <v>8719.5</v>
      </c>
      <c r="AE8">
        <v>2100</v>
      </c>
      <c r="AF8">
        <v>2778.8</v>
      </c>
      <c r="AG8">
        <v>212.48</v>
      </c>
      <c r="AH8">
        <v>0</v>
      </c>
      <c r="AI8">
        <v>8998.4500000000007</v>
      </c>
      <c r="AJ8">
        <v>137.16999999999999</v>
      </c>
      <c r="AK8">
        <v>9999.1299999999992</v>
      </c>
      <c r="AL8">
        <v>2411.36</v>
      </c>
      <c r="AM8">
        <v>22784.94</v>
      </c>
      <c r="AN8">
        <v>2457.6</v>
      </c>
      <c r="AO8">
        <v>3308.26</v>
      </c>
      <c r="AP8">
        <v>13069.99</v>
      </c>
      <c r="AQ8">
        <v>10005.66</v>
      </c>
      <c r="AR8">
        <v>0</v>
      </c>
      <c r="AS8">
        <v>10570.5</v>
      </c>
      <c r="AT8">
        <v>7380.2</v>
      </c>
      <c r="AU8">
        <v>6294</v>
      </c>
      <c r="AV8">
        <v>52257.3</v>
      </c>
      <c r="AW8">
        <v>115684.04</v>
      </c>
      <c r="AX8">
        <v>95319.39</v>
      </c>
      <c r="AY8">
        <v>15821.43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</row>
    <row r="9" spans="1:63" x14ac:dyDescent="0.3">
      <c r="A9" t="s">
        <v>334</v>
      </c>
      <c r="B9">
        <v>3514</v>
      </c>
      <c r="C9">
        <v>-966986.18</v>
      </c>
      <c r="D9">
        <v>0</v>
      </c>
      <c r="E9">
        <v>-17938.63</v>
      </c>
      <c r="F9">
        <v>0</v>
      </c>
      <c r="G9">
        <v>-67865.03</v>
      </c>
      <c r="H9">
        <v>-1400</v>
      </c>
      <c r="I9">
        <v>-4335.46</v>
      </c>
      <c r="J9">
        <v>0</v>
      </c>
      <c r="K9">
        <v>-7463.14</v>
      </c>
      <c r="L9">
        <v>-26669.59</v>
      </c>
      <c r="M9">
        <v>0</v>
      </c>
      <c r="N9">
        <v>0</v>
      </c>
      <c r="O9">
        <v>-14509.6</v>
      </c>
      <c r="P9">
        <v>-10954.85</v>
      </c>
      <c r="Q9">
        <v>0</v>
      </c>
      <c r="R9">
        <v>0</v>
      </c>
      <c r="S9">
        <v>0</v>
      </c>
      <c r="T9">
        <v>0</v>
      </c>
      <c r="U9">
        <v>0</v>
      </c>
      <c r="V9">
        <v>-16376</v>
      </c>
      <c r="W9">
        <v>-19341</v>
      </c>
      <c r="X9">
        <v>424543.97</v>
      </c>
      <c r="Y9">
        <v>0</v>
      </c>
      <c r="Z9">
        <v>82461.73</v>
      </c>
      <c r="AA9">
        <v>26749.77</v>
      </c>
      <c r="AB9">
        <v>27158.01</v>
      </c>
      <c r="AC9">
        <v>0</v>
      </c>
      <c r="AD9">
        <v>2284.2199999999998</v>
      </c>
      <c r="AE9">
        <v>2142.8000000000002</v>
      </c>
      <c r="AF9">
        <v>1873.8</v>
      </c>
      <c r="AG9">
        <v>302.12</v>
      </c>
      <c r="AH9">
        <v>0</v>
      </c>
      <c r="AI9">
        <v>5474.66</v>
      </c>
      <c r="AJ9">
        <v>2928</v>
      </c>
      <c r="AK9">
        <v>12533.9</v>
      </c>
      <c r="AL9">
        <v>381.06</v>
      </c>
      <c r="AM9">
        <v>12141.85</v>
      </c>
      <c r="AN9">
        <v>3807.2</v>
      </c>
      <c r="AO9">
        <v>8694.0300000000007</v>
      </c>
      <c r="AP9">
        <v>45804.22</v>
      </c>
      <c r="AQ9">
        <v>9360.1200000000008</v>
      </c>
      <c r="AR9">
        <v>0</v>
      </c>
      <c r="AS9">
        <v>6488.72</v>
      </c>
      <c r="AT9">
        <v>14662.71</v>
      </c>
      <c r="AU9">
        <v>28990.97</v>
      </c>
      <c r="AV9">
        <v>39202.160000000003</v>
      </c>
      <c r="AW9">
        <v>25793.42</v>
      </c>
      <c r="AX9">
        <v>74217.759999999995</v>
      </c>
      <c r="AY9">
        <v>35957.93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</row>
    <row r="10" spans="1:63" x14ac:dyDescent="0.3">
      <c r="A10" t="s">
        <v>224</v>
      </c>
      <c r="B10">
        <v>2002</v>
      </c>
      <c r="C10">
        <v>-2416607.85</v>
      </c>
      <c r="D10">
        <v>0</v>
      </c>
      <c r="E10">
        <v>-109558.55</v>
      </c>
      <c r="F10">
        <v>0</v>
      </c>
      <c r="G10">
        <v>-146199.97</v>
      </c>
      <c r="H10">
        <v>-1200</v>
      </c>
      <c r="I10">
        <v>-3261.9</v>
      </c>
      <c r="J10">
        <v>-14522.21</v>
      </c>
      <c r="K10">
        <v>-10429.870000000001</v>
      </c>
      <c r="L10">
        <v>-24195.38</v>
      </c>
      <c r="M10">
        <v>-14522.5</v>
      </c>
      <c r="N10">
        <v>-7455</v>
      </c>
      <c r="O10">
        <v>-12072.27</v>
      </c>
      <c r="P10">
        <v>-875</v>
      </c>
      <c r="Q10">
        <v>0</v>
      </c>
      <c r="R10">
        <v>0</v>
      </c>
      <c r="S10">
        <v>0</v>
      </c>
      <c r="T10">
        <v>0</v>
      </c>
      <c r="U10">
        <v>0</v>
      </c>
      <c r="V10">
        <v>-35133.75</v>
      </c>
      <c r="W10">
        <v>-75903</v>
      </c>
      <c r="X10">
        <v>1231204.1100000001</v>
      </c>
      <c r="Y10">
        <v>0</v>
      </c>
      <c r="Z10">
        <v>615067.65</v>
      </c>
      <c r="AA10">
        <v>28473.99</v>
      </c>
      <c r="AB10">
        <v>133901.57999999999</v>
      </c>
      <c r="AC10">
        <v>0</v>
      </c>
      <c r="AD10">
        <v>36404.18</v>
      </c>
      <c r="AE10">
        <v>18735.48</v>
      </c>
      <c r="AF10">
        <v>7722.68</v>
      </c>
      <c r="AG10">
        <v>16373.42</v>
      </c>
      <c r="AH10">
        <v>0</v>
      </c>
      <c r="AI10">
        <v>22539.93</v>
      </c>
      <c r="AJ10">
        <v>0</v>
      </c>
      <c r="AK10">
        <v>66120.55</v>
      </c>
      <c r="AL10">
        <v>773.52</v>
      </c>
      <c r="AM10">
        <v>60235.48</v>
      </c>
      <c r="AN10">
        <v>30976</v>
      </c>
      <c r="AO10">
        <v>16880.63</v>
      </c>
      <c r="AP10">
        <v>69605.17</v>
      </c>
      <c r="AQ10">
        <v>20088.900000000001</v>
      </c>
      <c r="AR10">
        <v>0</v>
      </c>
      <c r="AS10">
        <v>23941.01</v>
      </c>
      <c r="AT10">
        <v>16169.41</v>
      </c>
      <c r="AU10">
        <v>8819.82</v>
      </c>
      <c r="AV10">
        <v>99743.5</v>
      </c>
      <c r="AW10">
        <v>86240.02</v>
      </c>
      <c r="AX10">
        <v>230891.27</v>
      </c>
      <c r="AY10">
        <v>61296.7</v>
      </c>
      <c r="AZ10">
        <v>0</v>
      </c>
      <c r="BA10">
        <v>0</v>
      </c>
      <c r="BB10">
        <v>12024</v>
      </c>
      <c r="BC10">
        <v>0</v>
      </c>
      <c r="BD10">
        <v>0</v>
      </c>
      <c r="BE10">
        <v>-27901.64</v>
      </c>
      <c r="BF10">
        <v>0</v>
      </c>
      <c r="BG10">
        <v>-12024</v>
      </c>
      <c r="BH10">
        <v>0</v>
      </c>
      <c r="BI10">
        <v>39926</v>
      </c>
      <c r="BJ10">
        <v>0</v>
      </c>
      <c r="BK10">
        <v>0</v>
      </c>
    </row>
    <row r="11" spans="1:63" x14ac:dyDescent="0.3">
      <c r="A11" t="s">
        <v>357</v>
      </c>
      <c r="B11">
        <v>2079</v>
      </c>
      <c r="C11">
        <v>-2130975.23</v>
      </c>
      <c r="D11">
        <v>0</v>
      </c>
      <c r="E11">
        <v>-15862.16</v>
      </c>
      <c r="F11">
        <v>0</v>
      </c>
      <c r="G11">
        <v>-24930</v>
      </c>
      <c r="H11">
        <v>0</v>
      </c>
      <c r="I11">
        <v>-19.5</v>
      </c>
      <c r="J11">
        <v>0</v>
      </c>
      <c r="K11">
        <v>-700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-110443.23</v>
      </c>
      <c r="X11">
        <v>1427133.32</v>
      </c>
      <c r="Y11">
        <v>0</v>
      </c>
      <c r="Z11">
        <v>192777.95</v>
      </c>
      <c r="AA11">
        <v>42775.56</v>
      </c>
      <c r="AB11">
        <v>94564.47</v>
      </c>
      <c r="AC11">
        <v>0</v>
      </c>
      <c r="AD11">
        <v>53139.5</v>
      </c>
      <c r="AE11">
        <v>17588.060000000001</v>
      </c>
      <c r="AF11">
        <v>2493.09</v>
      </c>
      <c r="AG11">
        <v>697.2</v>
      </c>
      <c r="AH11">
        <v>0</v>
      </c>
      <c r="AI11">
        <v>37791.65</v>
      </c>
      <c r="AJ11">
        <v>0</v>
      </c>
      <c r="AK11">
        <v>55719.88</v>
      </c>
      <c r="AL11">
        <v>9398.66</v>
      </c>
      <c r="AM11">
        <v>43722.559999999998</v>
      </c>
      <c r="AN11">
        <v>0</v>
      </c>
      <c r="AO11">
        <v>23966.95</v>
      </c>
      <c r="AP11">
        <v>58090.2</v>
      </c>
      <c r="AQ11">
        <v>36853.870000000003</v>
      </c>
      <c r="AR11">
        <v>0</v>
      </c>
      <c r="AS11">
        <v>24428.15</v>
      </c>
      <c r="AT11">
        <v>6673.8</v>
      </c>
      <c r="AU11">
        <v>81582.81</v>
      </c>
      <c r="AV11">
        <v>85061.36</v>
      </c>
      <c r="AW11">
        <v>0</v>
      </c>
      <c r="AX11">
        <v>34981.35</v>
      </c>
      <c r="AY11">
        <v>46325.2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</row>
    <row r="12" spans="1:63" x14ac:dyDescent="0.3">
      <c r="A12" t="s">
        <v>329</v>
      </c>
      <c r="B12">
        <v>3524</v>
      </c>
      <c r="C12">
        <v>-1090531.6100000001</v>
      </c>
      <c r="D12">
        <v>0</v>
      </c>
      <c r="E12">
        <v>-105580.15</v>
      </c>
      <c r="F12">
        <v>0</v>
      </c>
      <c r="G12">
        <v>-18005.330000000002</v>
      </c>
      <c r="H12">
        <v>-62504.06</v>
      </c>
      <c r="I12">
        <v>0</v>
      </c>
      <c r="J12">
        <v>0</v>
      </c>
      <c r="K12">
        <v>-10331.049999999999</v>
      </c>
      <c r="L12">
        <v>-116.15</v>
      </c>
      <c r="M12">
        <v>0</v>
      </c>
      <c r="N12">
        <v>0</v>
      </c>
      <c r="O12">
        <v>-50751.9</v>
      </c>
      <c r="P12">
        <v>-385970.77</v>
      </c>
      <c r="Q12">
        <v>0</v>
      </c>
      <c r="R12">
        <v>0</v>
      </c>
      <c r="S12">
        <v>0</v>
      </c>
      <c r="T12">
        <v>0</v>
      </c>
      <c r="U12">
        <v>0</v>
      </c>
      <c r="V12">
        <v>-1567</v>
      </c>
      <c r="W12">
        <v>-54001.63</v>
      </c>
      <c r="X12">
        <v>860448.4</v>
      </c>
      <c r="Y12">
        <v>0</v>
      </c>
      <c r="Z12">
        <v>318860.26</v>
      </c>
      <c r="AA12">
        <v>37267.72</v>
      </c>
      <c r="AB12">
        <v>111932.01</v>
      </c>
      <c r="AC12">
        <v>0</v>
      </c>
      <c r="AD12">
        <v>0</v>
      </c>
      <c r="AE12">
        <v>1666.67</v>
      </c>
      <c r="AF12">
        <v>3670.71</v>
      </c>
      <c r="AG12">
        <v>325.36</v>
      </c>
      <c r="AH12">
        <v>0</v>
      </c>
      <c r="AI12">
        <v>47104.83</v>
      </c>
      <c r="AJ12">
        <v>1391.82</v>
      </c>
      <c r="AK12">
        <v>37873.32</v>
      </c>
      <c r="AL12">
        <v>2980.97</v>
      </c>
      <c r="AM12">
        <v>39813.65</v>
      </c>
      <c r="AN12">
        <v>7424</v>
      </c>
      <c r="AO12">
        <v>60224.32</v>
      </c>
      <c r="AP12">
        <v>75874.06</v>
      </c>
      <c r="AQ12">
        <v>15582.79</v>
      </c>
      <c r="AR12">
        <v>0</v>
      </c>
      <c r="AS12">
        <v>27050.41</v>
      </c>
      <c r="AT12">
        <v>21956.78</v>
      </c>
      <c r="AU12">
        <v>0</v>
      </c>
      <c r="AV12">
        <v>52633.24</v>
      </c>
      <c r="AW12">
        <v>22191.040000000001</v>
      </c>
      <c r="AX12">
        <v>28617.39</v>
      </c>
      <c r="AY12">
        <v>26878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</row>
    <row r="13" spans="1:63" x14ac:dyDescent="0.3">
      <c r="A13" t="s">
        <v>380</v>
      </c>
      <c r="B13">
        <v>2003</v>
      </c>
      <c r="C13">
        <v>-2141221.16</v>
      </c>
      <c r="D13">
        <v>0</v>
      </c>
      <c r="E13">
        <v>-159910.57</v>
      </c>
      <c r="F13">
        <v>0</v>
      </c>
      <c r="G13">
        <v>-219669</v>
      </c>
      <c r="H13">
        <v>-4935</v>
      </c>
      <c r="I13">
        <v>-11680</v>
      </c>
      <c r="J13">
        <v>-6970</v>
      </c>
      <c r="K13">
        <v>-33698</v>
      </c>
      <c r="L13">
        <v>-19113.45</v>
      </c>
      <c r="M13">
        <v>0</v>
      </c>
      <c r="N13">
        <v>0</v>
      </c>
      <c r="O13">
        <v>-16667.240000000002</v>
      </c>
      <c r="P13">
        <v>-1508.3</v>
      </c>
      <c r="Q13">
        <v>0</v>
      </c>
      <c r="R13">
        <v>-164301</v>
      </c>
      <c r="S13">
        <v>-200</v>
      </c>
      <c r="T13">
        <v>0</v>
      </c>
      <c r="U13">
        <v>-15564</v>
      </c>
      <c r="V13">
        <v>-64730.38</v>
      </c>
      <c r="W13">
        <v>-48976</v>
      </c>
      <c r="X13">
        <v>934450.85</v>
      </c>
      <c r="Y13">
        <v>0</v>
      </c>
      <c r="Z13">
        <v>609595.67000000004</v>
      </c>
      <c r="AA13">
        <v>105366.63</v>
      </c>
      <c r="AB13">
        <v>35779.800000000003</v>
      </c>
      <c r="AC13">
        <v>0</v>
      </c>
      <c r="AD13">
        <v>75399.27</v>
      </c>
      <c r="AE13">
        <v>12244.88</v>
      </c>
      <c r="AF13">
        <v>8186.92</v>
      </c>
      <c r="AG13">
        <v>506.69</v>
      </c>
      <c r="AH13">
        <v>157.63999999999999</v>
      </c>
      <c r="AI13">
        <v>49496.02</v>
      </c>
      <c r="AJ13">
        <v>2077.9499999999998</v>
      </c>
      <c r="AK13">
        <v>17690.669999999998</v>
      </c>
      <c r="AL13">
        <v>7139.26</v>
      </c>
      <c r="AM13">
        <v>52560.31</v>
      </c>
      <c r="AN13">
        <v>19536.5</v>
      </c>
      <c r="AO13">
        <v>9319.23</v>
      </c>
      <c r="AP13">
        <v>76915.78</v>
      </c>
      <c r="AQ13">
        <v>7866.14</v>
      </c>
      <c r="AR13">
        <v>0</v>
      </c>
      <c r="AS13">
        <v>28656.49</v>
      </c>
      <c r="AT13">
        <v>13711.91</v>
      </c>
      <c r="AU13">
        <v>21762.1</v>
      </c>
      <c r="AV13">
        <v>101268.79</v>
      </c>
      <c r="AW13">
        <v>299117.34999999998</v>
      </c>
      <c r="AX13">
        <v>313729.99</v>
      </c>
      <c r="AY13">
        <v>70648.13</v>
      </c>
      <c r="AZ13">
        <v>949.85</v>
      </c>
      <c r="BA13">
        <v>0</v>
      </c>
      <c r="BB13">
        <v>11005</v>
      </c>
      <c r="BC13">
        <v>121261.56</v>
      </c>
      <c r="BD13">
        <v>55367.8</v>
      </c>
      <c r="BE13">
        <v>-37096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19349</v>
      </c>
    </row>
    <row r="14" spans="1:63" x14ac:dyDescent="0.3">
      <c r="A14" t="s">
        <v>336</v>
      </c>
      <c r="B14">
        <v>3511</v>
      </c>
      <c r="C14">
        <v>-2378504.2000000002</v>
      </c>
      <c r="D14">
        <v>0</v>
      </c>
      <c r="E14">
        <v>-51958.09</v>
      </c>
      <c r="F14">
        <v>0</v>
      </c>
      <c r="G14">
        <v>-154080.01999999999</v>
      </c>
      <c r="H14">
        <v>700</v>
      </c>
      <c r="I14">
        <v>-52450.32</v>
      </c>
      <c r="J14">
        <v>0</v>
      </c>
      <c r="K14">
        <v>-46111.98</v>
      </c>
      <c r="L14">
        <v>-37181.58</v>
      </c>
      <c r="M14">
        <v>-3030</v>
      </c>
      <c r="N14">
        <v>0</v>
      </c>
      <c r="O14">
        <v>-75903.33</v>
      </c>
      <c r="P14">
        <v>-5206.24</v>
      </c>
      <c r="Q14">
        <v>0</v>
      </c>
      <c r="R14">
        <v>0</v>
      </c>
      <c r="S14">
        <v>0</v>
      </c>
      <c r="T14">
        <v>0</v>
      </c>
      <c r="U14">
        <v>0</v>
      </c>
      <c r="V14">
        <v>-32537.13</v>
      </c>
      <c r="W14">
        <v>-80989</v>
      </c>
      <c r="X14">
        <v>1156865.56</v>
      </c>
      <c r="Y14">
        <v>0</v>
      </c>
      <c r="Z14">
        <v>554799.47</v>
      </c>
      <c r="AA14">
        <v>46422.93</v>
      </c>
      <c r="AB14">
        <v>153645.13</v>
      </c>
      <c r="AC14">
        <v>0</v>
      </c>
      <c r="AD14">
        <v>12746.12</v>
      </c>
      <c r="AE14">
        <v>3063</v>
      </c>
      <c r="AF14">
        <v>9782.7099999999991</v>
      </c>
      <c r="AG14">
        <v>11506.18</v>
      </c>
      <c r="AH14">
        <v>0</v>
      </c>
      <c r="AI14">
        <v>20211.990000000002</v>
      </c>
      <c r="AJ14">
        <v>8802.7800000000007</v>
      </c>
      <c r="AK14">
        <v>48455.18</v>
      </c>
      <c r="AL14">
        <v>3914.21</v>
      </c>
      <c r="AM14">
        <v>42160.62</v>
      </c>
      <c r="AN14">
        <v>21198</v>
      </c>
      <c r="AO14">
        <v>11308.9</v>
      </c>
      <c r="AP14">
        <v>119477.89</v>
      </c>
      <c r="AQ14">
        <v>23913.360000000001</v>
      </c>
      <c r="AR14">
        <v>0</v>
      </c>
      <c r="AS14">
        <v>22909.24</v>
      </c>
      <c r="AT14">
        <v>24484.66</v>
      </c>
      <c r="AU14">
        <v>60552.23</v>
      </c>
      <c r="AV14">
        <v>123933.09</v>
      </c>
      <c r="AW14">
        <v>124157.04</v>
      </c>
      <c r="AX14">
        <v>199419.14</v>
      </c>
      <c r="AY14">
        <v>35234.65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</row>
    <row r="15" spans="1:63" x14ac:dyDescent="0.3">
      <c r="A15" t="s">
        <v>379</v>
      </c>
      <c r="B15">
        <v>2008</v>
      </c>
      <c r="C15">
        <v>-1573172.59</v>
      </c>
      <c r="D15">
        <v>0</v>
      </c>
      <c r="E15">
        <v>-114654.53</v>
      </c>
      <c r="F15">
        <v>0</v>
      </c>
      <c r="G15">
        <v>-61605.01</v>
      </c>
      <c r="H15">
        <v>-1200</v>
      </c>
      <c r="I15">
        <v>-9154.65</v>
      </c>
      <c r="J15">
        <v>-37807.32</v>
      </c>
      <c r="K15">
        <v>-1358</v>
      </c>
      <c r="L15">
        <v>-14393.24</v>
      </c>
      <c r="M15">
        <v>-2405</v>
      </c>
      <c r="N15">
        <v>-10530</v>
      </c>
      <c r="O15">
        <v>-112285.5</v>
      </c>
      <c r="P15">
        <v>-50048.800000000003</v>
      </c>
      <c r="Q15">
        <v>0</v>
      </c>
      <c r="R15">
        <v>0</v>
      </c>
      <c r="S15">
        <v>0</v>
      </c>
      <c r="T15">
        <v>0</v>
      </c>
      <c r="U15">
        <v>0</v>
      </c>
      <c r="V15">
        <v>-4063.63</v>
      </c>
      <c r="W15">
        <v>-109554</v>
      </c>
      <c r="X15">
        <v>865154.09</v>
      </c>
      <c r="Y15">
        <v>0</v>
      </c>
      <c r="Z15">
        <v>545890.26</v>
      </c>
      <c r="AA15">
        <v>50424.91</v>
      </c>
      <c r="AB15">
        <v>87262.74</v>
      </c>
      <c r="AC15">
        <v>0</v>
      </c>
      <c r="AD15">
        <v>23311.79</v>
      </c>
      <c r="AE15">
        <v>10987.65</v>
      </c>
      <c r="AF15">
        <v>2212.5</v>
      </c>
      <c r="AG15">
        <v>16443.830000000002</v>
      </c>
      <c r="AH15">
        <v>0</v>
      </c>
      <c r="AI15">
        <v>18665.39</v>
      </c>
      <c r="AJ15">
        <v>4933.5200000000004</v>
      </c>
      <c r="AK15">
        <v>22000.28</v>
      </c>
      <c r="AL15">
        <v>5102.5600000000004</v>
      </c>
      <c r="AM15">
        <v>27825.72</v>
      </c>
      <c r="AN15">
        <v>20083</v>
      </c>
      <c r="AO15">
        <v>8234.57</v>
      </c>
      <c r="AP15">
        <v>69150.19</v>
      </c>
      <c r="AQ15">
        <v>14411.36</v>
      </c>
      <c r="AR15">
        <v>0</v>
      </c>
      <c r="AS15">
        <v>10322.49</v>
      </c>
      <c r="AT15">
        <v>10477.299999999999</v>
      </c>
      <c r="AU15">
        <v>10910.28</v>
      </c>
      <c r="AV15">
        <v>94701.75</v>
      </c>
      <c r="AW15">
        <v>80736.039999999994</v>
      </c>
      <c r="AX15">
        <v>120304.42</v>
      </c>
      <c r="AY15">
        <v>27910.639999999999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-23518.240000000002</v>
      </c>
      <c r="BF15">
        <v>0</v>
      </c>
      <c r="BG15">
        <v>0</v>
      </c>
      <c r="BH15">
        <v>0</v>
      </c>
      <c r="BI15">
        <v>8225</v>
      </c>
      <c r="BJ15">
        <v>0</v>
      </c>
      <c r="BK15">
        <v>0</v>
      </c>
    </row>
    <row r="16" spans="1:63" x14ac:dyDescent="0.3">
      <c r="A16" t="s">
        <v>222</v>
      </c>
      <c r="B16">
        <v>2007</v>
      </c>
      <c r="C16">
        <v>-1706412.69</v>
      </c>
      <c r="D16">
        <v>0</v>
      </c>
      <c r="E16">
        <v>-175760.44</v>
      </c>
      <c r="F16">
        <v>0</v>
      </c>
      <c r="G16">
        <v>-115021.98</v>
      </c>
      <c r="H16">
        <v>-4200</v>
      </c>
      <c r="I16">
        <v>-25066.83</v>
      </c>
      <c r="J16">
        <v>-50950.25</v>
      </c>
      <c r="K16">
        <v>-16616.849999999999</v>
      </c>
      <c r="L16">
        <v>-83101.08</v>
      </c>
      <c r="M16">
        <v>-9435</v>
      </c>
      <c r="N16">
        <v>-8256</v>
      </c>
      <c r="O16">
        <v>-64588.6</v>
      </c>
      <c r="P16">
        <v>-56156.4</v>
      </c>
      <c r="Q16">
        <v>0</v>
      </c>
      <c r="R16">
        <v>0</v>
      </c>
      <c r="S16">
        <v>0</v>
      </c>
      <c r="T16">
        <v>0</v>
      </c>
      <c r="U16">
        <v>-5985</v>
      </c>
      <c r="V16">
        <v>-25238.5</v>
      </c>
      <c r="W16">
        <v>-19555</v>
      </c>
      <c r="X16">
        <v>1072326.29</v>
      </c>
      <c r="Y16">
        <v>0</v>
      </c>
      <c r="Z16">
        <v>345765.06</v>
      </c>
      <c r="AA16">
        <v>58229.78</v>
      </c>
      <c r="AB16">
        <v>101987.91</v>
      </c>
      <c r="AC16">
        <v>0</v>
      </c>
      <c r="AD16">
        <v>66292.77</v>
      </c>
      <c r="AE16">
        <v>7553.69</v>
      </c>
      <c r="AF16">
        <v>2226.09</v>
      </c>
      <c r="AG16">
        <v>13215.02</v>
      </c>
      <c r="AH16">
        <v>0</v>
      </c>
      <c r="AI16">
        <v>27044.55</v>
      </c>
      <c r="AJ16">
        <v>4745.24</v>
      </c>
      <c r="AK16">
        <v>27565.97</v>
      </c>
      <c r="AL16">
        <v>5198.3500000000004</v>
      </c>
      <c r="AM16">
        <v>39367.06</v>
      </c>
      <c r="AN16">
        <v>20083</v>
      </c>
      <c r="AO16">
        <v>8479.85</v>
      </c>
      <c r="AP16">
        <v>87335.67</v>
      </c>
      <c r="AQ16">
        <v>19295.759999999998</v>
      </c>
      <c r="AR16">
        <v>0</v>
      </c>
      <c r="AS16">
        <v>13414.62</v>
      </c>
      <c r="AT16">
        <v>13206.62</v>
      </c>
      <c r="AU16">
        <v>10246.52</v>
      </c>
      <c r="AV16">
        <v>87138.46</v>
      </c>
      <c r="AW16">
        <v>31292.23</v>
      </c>
      <c r="AX16">
        <v>175874.66</v>
      </c>
      <c r="AY16">
        <v>27073.439999999999</v>
      </c>
      <c r="AZ16">
        <v>0</v>
      </c>
      <c r="BA16">
        <v>0</v>
      </c>
      <c r="BB16">
        <v>20172</v>
      </c>
      <c r="BC16">
        <v>0</v>
      </c>
      <c r="BD16">
        <v>0</v>
      </c>
      <c r="BE16">
        <v>-25240.29</v>
      </c>
      <c r="BF16">
        <v>0</v>
      </c>
      <c r="BG16">
        <v>-20172</v>
      </c>
      <c r="BH16">
        <v>0</v>
      </c>
      <c r="BI16">
        <v>38327.74</v>
      </c>
      <c r="BJ16">
        <v>0</v>
      </c>
      <c r="BK16">
        <v>0</v>
      </c>
    </row>
    <row r="17" spans="1:63" x14ac:dyDescent="0.3">
      <c r="A17" t="s">
        <v>378</v>
      </c>
      <c r="B17">
        <v>2009</v>
      </c>
      <c r="C17">
        <v>-2330811.54</v>
      </c>
      <c r="D17">
        <v>0</v>
      </c>
      <c r="E17">
        <v>-140651.39000000001</v>
      </c>
      <c r="F17">
        <v>0</v>
      </c>
      <c r="G17">
        <v>-112850.04</v>
      </c>
      <c r="H17">
        <v>6272</v>
      </c>
      <c r="I17">
        <v>-6145</v>
      </c>
      <c r="J17">
        <v>-10362.1</v>
      </c>
      <c r="K17">
        <v>-114505.60000000001</v>
      </c>
      <c r="L17">
        <v>-32586.71</v>
      </c>
      <c r="M17">
        <v>0</v>
      </c>
      <c r="N17">
        <v>0</v>
      </c>
      <c r="O17">
        <v>-66878.759999999995</v>
      </c>
      <c r="P17">
        <v>-25115.97</v>
      </c>
      <c r="Q17">
        <v>0</v>
      </c>
      <c r="R17">
        <v>0</v>
      </c>
      <c r="S17">
        <v>0</v>
      </c>
      <c r="T17">
        <v>0</v>
      </c>
      <c r="U17">
        <v>0</v>
      </c>
      <c r="V17">
        <v>-32539</v>
      </c>
      <c r="W17">
        <v>-71667</v>
      </c>
      <c r="X17">
        <v>1452402.14</v>
      </c>
      <c r="Y17">
        <v>0</v>
      </c>
      <c r="Z17">
        <v>624750.86</v>
      </c>
      <c r="AA17">
        <v>42960.23</v>
      </c>
      <c r="AB17">
        <v>107692.62</v>
      </c>
      <c r="AC17">
        <v>0</v>
      </c>
      <c r="AD17">
        <v>104752.62</v>
      </c>
      <c r="AE17">
        <v>14248.67</v>
      </c>
      <c r="AF17">
        <v>17566.14</v>
      </c>
      <c r="AG17">
        <v>698.86</v>
      </c>
      <c r="AH17">
        <v>0</v>
      </c>
      <c r="AI17">
        <v>27266.97</v>
      </c>
      <c r="AJ17">
        <v>5037.28</v>
      </c>
      <c r="AK17">
        <v>47839.11</v>
      </c>
      <c r="AL17">
        <v>10085.89</v>
      </c>
      <c r="AM17">
        <v>36146.53</v>
      </c>
      <c r="AN17">
        <v>38400</v>
      </c>
      <c r="AO17">
        <v>20787.87</v>
      </c>
      <c r="AP17">
        <v>126490.26</v>
      </c>
      <c r="AQ17">
        <v>9831.42</v>
      </c>
      <c r="AR17">
        <v>0</v>
      </c>
      <c r="AS17">
        <v>25668.44</v>
      </c>
      <c r="AT17">
        <v>18021.689999999999</v>
      </c>
      <c r="AU17">
        <v>32125.14</v>
      </c>
      <c r="AV17">
        <v>110764.42</v>
      </c>
      <c r="AW17">
        <v>86319.8</v>
      </c>
      <c r="AX17">
        <v>126224.62</v>
      </c>
      <c r="AY17">
        <v>33079.040000000001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-28133.25</v>
      </c>
      <c r="BF17">
        <v>0</v>
      </c>
      <c r="BG17">
        <v>0</v>
      </c>
      <c r="BH17">
        <v>0</v>
      </c>
      <c r="BI17">
        <v>6943.98</v>
      </c>
      <c r="BJ17">
        <v>0</v>
      </c>
      <c r="BK17">
        <v>9712</v>
      </c>
    </row>
    <row r="18" spans="1:63" x14ac:dyDescent="0.3">
      <c r="A18" t="s">
        <v>363</v>
      </c>
      <c r="B18">
        <v>2067</v>
      </c>
      <c r="C18">
        <v>-1295290.6499999999</v>
      </c>
      <c r="D18">
        <v>0</v>
      </c>
      <c r="E18">
        <v>-334533.59000000003</v>
      </c>
      <c r="F18">
        <v>0</v>
      </c>
      <c r="G18">
        <v>-72020.03</v>
      </c>
      <c r="H18">
        <v>-7540</v>
      </c>
      <c r="I18">
        <v>-42320.47</v>
      </c>
      <c r="J18">
        <v>-15472.4</v>
      </c>
      <c r="K18">
        <v>-15805.43</v>
      </c>
      <c r="L18">
        <v>-20089.03</v>
      </c>
      <c r="M18">
        <v>0</v>
      </c>
      <c r="N18">
        <v>0</v>
      </c>
      <c r="O18">
        <v>-20929.580000000002</v>
      </c>
      <c r="P18">
        <v>-10704.61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-64544.82</v>
      </c>
      <c r="X18">
        <v>851533.14</v>
      </c>
      <c r="Y18">
        <v>0</v>
      </c>
      <c r="Z18">
        <v>445259.92</v>
      </c>
      <c r="AA18">
        <v>35394.93</v>
      </c>
      <c r="AB18">
        <v>65455.08</v>
      </c>
      <c r="AC18">
        <v>0</v>
      </c>
      <c r="AD18">
        <v>9095.1</v>
      </c>
      <c r="AE18">
        <v>14644.52</v>
      </c>
      <c r="AF18">
        <v>3216.43</v>
      </c>
      <c r="AG18">
        <v>376.82</v>
      </c>
      <c r="AH18">
        <v>0</v>
      </c>
      <c r="AI18">
        <v>12892.98</v>
      </c>
      <c r="AJ18">
        <v>5401.07</v>
      </c>
      <c r="AK18">
        <v>32365.35</v>
      </c>
      <c r="AL18">
        <v>3747.89</v>
      </c>
      <c r="AM18">
        <v>27339.040000000001</v>
      </c>
      <c r="AN18">
        <v>34560</v>
      </c>
      <c r="AO18">
        <v>10417.01</v>
      </c>
      <c r="AP18">
        <v>57358.23</v>
      </c>
      <c r="AQ18">
        <v>13707.89</v>
      </c>
      <c r="AR18">
        <v>0</v>
      </c>
      <c r="AS18">
        <v>9124.09</v>
      </c>
      <c r="AT18">
        <v>8374.0300000000007</v>
      </c>
      <c r="AU18">
        <v>7578.81</v>
      </c>
      <c r="AV18">
        <v>59074.47</v>
      </c>
      <c r="AW18">
        <v>31134.06</v>
      </c>
      <c r="AX18">
        <v>132744.16</v>
      </c>
      <c r="AY18">
        <v>41989.5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-21451.78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7120</v>
      </c>
    </row>
    <row r="19" spans="1:63" x14ac:dyDescent="0.3">
      <c r="A19" t="s">
        <v>355</v>
      </c>
      <c r="B19">
        <v>3302</v>
      </c>
      <c r="C19">
        <v>-1076917.29</v>
      </c>
      <c r="D19">
        <v>0</v>
      </c>
      <c r="E19">
        <v>-59045.27</v>
      </c>
      <c r="F19">
        <v>0</v>
      </c>
      <c r="G19">
        <v>-33905.040000000001</v>
      </c>
      <c r="H19">
        <v>-2400</v>
      </c>
      <c r="I19">
        <v>-6250</v>
      </c>
      <c r="J19">
        <v>-9763.24</v>
      </c>
      <c r="K19">
        <v>-50160.04</v>
      </c>
      <c r="L19">
        <v>-32796.29</v>
      </c>
      <c r="M19">
        <v>-1400</v>
      </c>
      <c r="N19">
        <v>-9841.6299999999992</v>
      </c>
      <c r="O19">
        <v>-59532.39</v>
      </c>
      <c r="P19">
        <v>-11586.44</v>
      </c>
      <c r="Q19">
        <v>0</v>
      </c>
      <c r="R19">
        <v>0</v>
      </c>
      <c r="S19">
        <v>0</v>
      </c>
      <c r="T19">
        <v>0</v>
      </c>
      <c r="U19">
        <v>0</v>
      </c>
      <c r="V19">
        <v>-6939.5</v>
      </c>
      <c r="W19">
        <v>-50152</v>
      </c>
      <c r="X19">
        <v>676713.23</v>
      </c>
      <c r="Y19">
        <v>0</v>
      </c>
      <c r="Z19">
        <v>272752.42</v>
      </c>
      <c r="AA19">
        <v>42242.67</v>
      </c>
      <c r="AB19">
        <v>62042.89</v>
      </c>
      <c r="AC19">
        <v>0</v>
      </c>
      <c r="AD19">
        <v>54663.75</v>
      </c>
      <c r="AE19">
        <v>2621.71</v>
      </c>
      <c r="AF19">
        <v>2903.47</v>
      </c>
      <c r="AG19">
        <v>8498.3799999999992</v>
      </c>
      <c r="AH19">
        <v>0</v>
      </c>
      <c r="AI19">
        <v>16331.35</v>
      </c>
      <c r="AJ19">
        <v>1146.32</v>
      </c>
      <c r="AK19">
        <v>17505.73</v>
      </c>
      <c r="AL19">
        <v>1930.58</v>
      </c>
      <c r="AM19">
        <v>22838.78</v>
      </c>
      <c r="AN19">
        <v>4710.3999999999996</v>
      </c>
      <c r="AO19">
        <v>2907.67</v>
      </c>
      <c r="AP19">
        <v>64594.37</v>
      </c>
      <c r="AQ19">
        <v>12619.33</v>
      </c>
      <c r="AR19">
        <v>0</v>
      </c>
      <c r="AS19">
        <v>7279.63</v>
      </c>
      <c r="AT19">
        <v>8282.14</v>
      </c>
      <c r="AU19">
        <v>11570.76</v>
      </c>
      <c r="AV19">
        <v>73785.94</v>
      </c>
      <c r="AW19">
        <v>165</v>
      </c>
      <c r="AX19">
        <v>32452.28</v>
      </c>
      <c r="AY19">
        <v>22005.35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</row>
    <row r="20" spans="1:63" x14ac:dyDescent="0.3">
      <c r="A20" t="s">
        <v>376</v>
      </c>
      <c r="B20">
        <v>2011</v>
      </c>
      <c r="C20">
        <v>-1055705.75</v>
      </c>
      <c r="D20">
        <v>0</v>
      </c>
      <c r="E20">
        <v>-23055.27</v>
      </c>
      <c r="F20">
        <v>0</v>
      </c>
      <c r="G20">
        <v>-44320.03</v>
      </c>
      <c r="H20">
        <v>0</v>
      </c>
      <c r="I20">
        <v>-4566.95</v>
      </c>
      <c r="J20">
        <v>-7731.62</v>
      </c>
      <c r="K20">
        <v>-48204.63</v>
      </c>
      <c r="L20">
        <v>-20937.3</v>
      </c>
      <c r="M20">
        <v>0</v>
      </c>
      <c r="N20">
        <v>0</v>
      </c>
      <c r="O20">
        <v>-25064.04</v>
      </c>
      <c r="P20">
        <v>-15120.89</v>
      </c>
      <c r="Q20">
        <v>0</v>
      </c>
      <c r="R20">
        <v>0</v>
      </c>
      <c r="S20">
        <v>0</v>
      </c>
      <c r="T20">
        <v>0</v>
      </c>
      <c r="U20">
        <v>0</v>
      </c>
      <c r="V20">
        <v>-12018.88</v>
      </c>
      <c r="W20">
        <v>-45070</v>
      </c>
      <c r="X20">
        <v>501993.24</v>
      </c>
      <c r="Y20">
        <v>0</v>
      </c>
      <c r="Z20">
        <v>265994.15999999997</v>
      </c>
      <c r="AA20">
        <v>45101.23</v>
      </c>
      <c r="AB20">
        <v>50101.14</v>
      </c>
      <c r="AC20">
        <v>0</v>
      </c>
      <c r="AD20">
        <v>72067.98</v>
      </c>
      <c r="AE20">
        <v>10523.1</v>
      </c>
      <c r="AF20">
        <v>3111.72</v>
      </c>
      <c r="AG20">
        <v>345.28</v>
      </c>
      <c r="AH20">
        <v>0</v>
      </c>
      <c r="AI20">
        <v>14516.75</v>
      </c>
      <c r="AJ20">
        <v>3974.47</v>
      </c>
      <c r="AK20">
        <v>20707.39</v>
      </c>
      <c r="AL20">
        <v>810.01</v>
      </c>
      <c r="AM20">
        <v>29385.74</v>
      </c>
      <c r="AN20">
        <v>20958</v>
      </c>
      <c r="AO20">
        <v>7667.58</v>
      </c>
      <c r="AP20">
        <v>74781.91</v>
      </c>
      <c r="AQ20">
        <v>8534.7900000000009</v>
      </c>
      <c r="AR20">
        <v>0</v>
      </c>
      <c r="AS20">
        <v>12351.04</v>
      </c>
      <c r="AT20">
        <v>7258.12</v>
      </c>
      <c r="AU20">
        <v>16279.23</v>
      </c>
      <c r="AV20">
        <v>54849.98</v>
      </c>
      <c r="AW20">
        <v>3556.62</v>
      </c>
      <c r="AX20">
        <v>44596.79</v>
      </c>
      <c r="AY20">
        <v>21978.7</v>
      </c>
      <c r="AZ20">
        <v>645</v>
      </c>
      <c r="BA20">
        <v>0</v>
      </c>
      <c r="BB20">
        <v>0</v>
      </c>
      <c r="BC20">
        <v>0</v>
      </c>
      <c r="BD20">
        <v>0</v>
      </c>
      <c r="BE20">
        <v>-20606.41</v>
      </c>
      <c r="BF20">
        <v>-41256.36</v>
      </c>
      <c r="BG20">
        <v>0</v>
      </c>
      <c r="BH20">
        <v>0</v>
      </c>
      <c r="BI20">
        <v>53545.74</v>
      </c>
      <c r="BJ20">
        <v>0</v>
      </c>
      <c r="BK20">
        <v>-473.44</v>
      </c>
    </row>
    <row r="21" spans="1:63" x14ac:dyDescent="0.3">
      <c r="A21" t="s">
        <v>216</v>
      </c>
      <c r="B21">
        <v>2014</v>
      </c>
      <c r="C21">
        <v>-3633013.93</v>
      </c>
      <c r="D21">
        <v>0</v>
      </c>
      <c r="E21">
        <v>-256596.64</v>
      </c>
      <c r="F21">
        <v>0</v>
      </c>
      <c r="G21">
        <v>-287503.02</v>
      </c>
      <c r="H21">
        <v>784</v>
      </c>
      <c r="I21">
        <v>-7825.23</v>
      </c>
      <c r="J21">
        <v>-60249.93</v>
      </c>
      <c r="K21">
        <v>-26613.119999999999</v>
      </c>
      <c r="L21">
        <v>-41200.089999999997</v>
      </c>
      <c r="M21">
        <v>0</v>
      </c>
      <c r="N21">
        <v>0</v>
      </c>
      <c r="O21">
        <v>-77138.89</v>
      </c>
      <c r="P21">
        <v>-4567.93</v>
      </c>
      <c r="Q21">
        <v>0</v>
      </c>
      <c r="R21">
        <v>0</v>
      </c>
      <c r="S21">
        <v>0</v>
      </c>
      <c r="T21">
        <v>0</v>
      </c>
      <c r="U21">
        <v>0</v>
      </c>
      <c r="V21">
        <v>-65765.25</v>
      </c>
      <c r="W21">
        <v>-91617</v>
      </c>
      <c r="X21">
        <v>2072161.84</v>
      </c>
      <c r="Y21">
        <v>0</v>
      </c>
      <c r="Z21">
        <v>1094313.8799999999</v>
      </c>
      <c r="AA21">
        <v>173580.85</v>
      </c>
      <c r="AB21">
        <v>169251.89</v>
      </c>
      <c r="AC21">
        <v>0</v>
      </c>
      <c r="AD21">
        <v>80457.679999999993</v>
      </c>
      <c r="AE21">
        <v>25200.07</v>
      </c>
      <c r="AF21">
        <v>3857.24</v>
      </c>
      <c r="AG21">
        <v>1040.82</v>
      </c>
      <c r="AH21">
        <v>0</v>
      </c>
      <c r="AI21">
        <v>120812.04</v>
      </c>
      <c r="AJ21">
        <v>15999.47</v>
      </c>
      <c r="AK21">
        <v>14172.09</v>
      </c>
      <c r="AL21">
        <v>10475.36</v>
      </c>
      <c r="AM21">
        <v>109617.82</v>
      </c>
      <c r="AN21">
        <v>105984</v>
      </c>
      <c r="AO21">
        <v>16435.34</v>
      </c>
      <c r="AP21">
        <v>104481.76</v>
      </c>
      <c r="AQ21">
        <v>34341.589999999997</v>
      </c>
      <c r="AR21">
        <v>0</v>
      </c>
      <c r="AS21">
        <v>66968.899999999994</v>
      </c>
      <c r="AT21">
        <v>22242.03</v>
      </c>
      <c r="AU21">
        <v>18638.61</v>
      </c>
      <c r="AV21">
        <v>157860.41</v>
      </c>
      <c r="AW21">
        <v>44507.67</v>
      </c>
      <c r="AX21">
        <v>168960.17</v>
      </c>
      <c r="AY21">
        <v>69786.36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-35134.25</v>
      </c>
      <c r="BF21">
        <v>0</v>
      </c>
      <c r="BG21">
        <v>0</v>
      </c>
      <c r="BH21">
        <v>0</v>
      </c>
      <c r="BI21">
        <v>39327.03</v>
      </c>
      <c r="BJ21">
        <v>0</v>
      </c>
      <c r="BK21">
        <v>26040</v>
      </c>
    </row>
    <row r="22" spans="1:63" x14ac:dyDescent="0.3">
      <c r="A22" t="s">
        <v>375</v>
      </c>
      <c r="B22">
        <v>2015</v>
      </c>
      <c r="C22">
        <v>-1558502.35</v>
      </c>
      <c r="D22">
        <v>0</v>
      </c>
      <c r="E22">
        <v>-450578.26</v>
      </c>
      <c r="F22">
        <v>0</v>
      </c>
      <c r="G22">
        <v>-107015.61</v>
      </c>
      <c r="H22">
        <v>-1200</v>
      </c>
      <c r="I22">
        <v>-6859.6</v>
      </c>
      <c r="J22">
        <v>-28767.85</v>
      </c>
      <c r="K22">
        <v>-3226</v>
      </c>
      <c r="L22">
        <v>-15846.56</v>
      </c>
      <c r="M22">
        <v>-4000</v>
      </c>
      <c r="N22">
        <v>0</v>
      </c>
      <c r="O22">
        <v>-42881.79</v>
      </c>
      <c r="P22">
        <v>-9917.6299999999992</v>
      </c>
      <c r="Q22">
        <v>0</v>
      </c>
      <c r="R22">
        <v>-207079.02</v>
      </c>
      <c r="S22">
        <v>-13410</v>
      </c>
      <c r="T22">
        <v>0</v>
      </c>
      <c r="U22">
        <v>0</v>
      </c>
      <c r="V22">
        <v>-26027.39</v>
      </c>
      <c r="W22">
        <v>-49817</v>
      </c>
      <c r="X22">
        <v>1028351.4</v>
      </c>
      <c r="Y22">
        <v>0</v>
      </c>
      <c r="Z22">
        <v>756607.16</v>
      </c>
      <c r="AA22">
        <v>59514.38</v>
      </c>
      <c r="AB22">
        <v>93000.78</v>
      </c>
      <c r="AC22">
        <v>46937.02</v>
      </c>
      <c r="AD22">
        <v>12424.79</v>
      </c>
      <c r="AE22">
        <v>29497.360000000001</v>
      </c>
      <c r="AF22">
        <v>8684.09</v>
      </c>
      <c r="AG22">
        <v>12997.25</v>
      </c>
      <c r="AH22">
        <v>5069.8100000000004</v>
      </c>
      <c r="AI22">
        <v>19986.32</v>
      </c>
      <c r="AJ22">
        <v>5420.42</v>
      </c>
      <c r="AK22">
        <v>42218.98</v>
      </c>
      <c r="AL22">
        <v>5944.32</v>
      </c>
      <c r="AM22">
        <v>16744.97</v>
      </c>
      <c r="AN22">
        <v>37120</v>
      </c>
      <c r="AO22">
        <v>16065.42</v>
      </c>
      <c r="AP22">
        <v>68421.03</v>
      </c>
      <c r="AQ22">
        <v>25060.66</v>
      </c>
      <c r="AR22">
        <v>150</v>
      </c>
      <c r="AS22">
        <v>31027.31</v>
      </c>
      <c r="AT22">
        <v>7187.78</v>
      </c>
      <c r="AU22">
        <v>4200.97</v>
      </c>
      <c r="AV22">
        <v>34826.92</v>
      </c>
      <c r="AW22">
        <v>46621.06</v>
      </c>
      <c r="AX22">
        <v>160792.26</v>
      </c>
      <c r="AY22">
        <v>66099.350000000006</v>
      </c>
      <c r="AZ22">
        <v>465</v>
      </c>
      <c r="BA22">
        <v>0</v>
      </c>
      <c r="BB22">
        <v>0</v>
      </c>
      <c r="BC22">
        <v>137272.5</v>
      </c>
      <c r="BD22">
        <v>193530.33</v>
      </c>
      <c r="BE22">
        <v>-21520.66</v>
      </c>
      <c r="BF22">
        <v>0</v>
      </c>
      <c r="BG22">
        <v>-65663.429999999993</v>
      </c>
      <c r="BH22">
        <v>0</v>
      </c>
      <c r="BI22">
        <v>90327.43</v>
      </c>
      <c r="BJ22">
        <v>0</v>
      </c>
      <c r="BK22">
        <v>0</v>
      </c>
    </row>
    <row r="23" spans="1:63" x14ac:dyDescent="0.3">
      <c r="A23" t="s">
        <v>214</v>
      </c>
      <c r="B23">
        <v>2016</v>
      </c>
      <c r="C23">
        <v>-1048553.31</v>
      </c>
      <c r="D23">
        <v>0</v>
      </c>
      <c r="E23">
        <v>-42673.33</v>
      </c>
      <c r="F23">
        <v>0</v>
      </c>
      <c r="G23">
        <v>-47599.01</v>
      </c>
      <c r="H23">
        <v>-930</v>
      </c>
      <c r="I23">
        <v>-1562.91</v>
      </c>
      <c r="J23">
        <v>-1129</v>
      </c>
      <c r="K23">
        <v>-3078.83</v>
      </c>
      <c r="L23">
        <v>-14505.11</v>
      </c>
      <c r="M23">
        <v>0</v>
      </c>
      <c r="N23">
        <v>0</v>
      </c>
      <c r="O23">
        <v>-22179.4</v>
      </c>
      <c r="P23">
        <v>-10690.51</v>
      </c>
      <c r="Q23">
        <v>0</v>
      </c>
      <c r="R23">
        <v>0</v>
      </c>
      <c r="S23">
        <v>0</v>
      </c>
      <c r="T23">
        <v>0</v>
      </c>
      <c r="U23">
        <v>-3770</v>
      </c>
      <c r="V23">
        <v>-3923</v>
      </c>
      <c r="W23">
        <v>-51775.63</v>
      </c>
      <c r="X23">
        <v>572459.75</v>
      </c>
      <c r="Y23">
        <v>7164.7</v>
      </c>
      <c r="Z23">
        <v>215225.66</v>
      </c>
      <c r="AA23">
        <v>38456.81</v>
      </c>
      <c r="AB23">
        <v>67702.48</v>
      </c>
      <c r="AC23">
        <v>0</v>
      </c>
      <c r="AD23">
        <v>18976.71</v>
      </c>
      <c r="AE23">
        <v>6223.05</v>
      </c>
      <c r="AF23">
        <v>2739.17</v>
      </c>
      <c r="AG23">
        <v>348.6</v>
      </c>
      <c r="AH23">
        <v>0</v>
      </c>
      <c r="AI23">
        <v>15957.76</v>
      </c>
      <c r="AJ23">
        <v>5979.67</v>
      </c>
      <c r="AK23">
        <v>21394.44</v>
      </c>
      <c r="AL23">
        <v>5016.38</v>
      </c>
      <c r="AM23">
        <v>24797.59</v>
      </c>
      <c r="AN23">
        <v>20833.25</v>
      </c>
      <c r="AO23">
        <v>7438.95</v>
      </c>
      <c r="AP23">
        <v>63843.5</v>
      </c>
      <c r="AQ23">
        <v>6889.61</v>
      </c>
      <c r="AR23">
        <v>0</v>
      </c>
      <c r="AS23">
        <v>9476.93</v>
      </c>
      <c r="AT23">
        <v>7913.94</v>
      </c>
      <c r="AU23">
        <v>700</v>
      </c>
      <c r="AV23">
        <v>47656.37</v>
      </c>
      <c r="AW23">
        <v>11411.67</v>
      </c>
      <c r="AX23">
        <v>106168.15</v>
      </c>
      <c r="AY23">
        <v>19590.78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-20606.41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</row>
    <row r="24" spans="1:63" x14ac:dyDescent="0.3">
      <c r="A24" t="s">
        <v>374</v>
      </c>
      <c r="B24">
        <v>2017</v>
      </c>
      <c r="C24">
        <v>-2031685</v>
      </c>
      <c r="D24">
        <v>0</v>
      </c>
      <c r="E24">
        <v>-107510</v>
      </c>
      <c r="F24">
        <v>0</v>
      </c>
      <c r="G24">
        <v>-139386</v>
      </c>
      <c r="H24">
        <v>-4000</v>
      </c>
      <c r="I24">
        <v>-7747</v>
      </c>
      <c r="J24">
        <v>-41.2</v>
      </c>
      <c r="K24">
        <v>-109553</v>
      </c>
      <c r="L24">
        <v>-28105</v>
      </c>
      <c r="M24">
        <v>-24337</v>
      </c>
      <c r="N24">
        <v>-1070</v>
      </c>
      <c r="O24">
        <v>-48079</v>
      </c>
      <c r="P24">
        <v>-14577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-93165</v>
      </c>
      <c r="X24">
        <v>1154877</v>
      </c>
      <c r="Y24">
        <v>0</v>
      </c>
      <c r="Z24">
        <v>558986</v>
      </c>
      <c r="AA24">
        <v>40115</v>
      </c>
      <c r="AB24">
        <v>81426</v>
      </c>
      <c r="AC24">
        <v>0</v>
      </c>
      <c r="AD24">
        <v>104424</v>
      </c>
      <c r="AE24">
        <v>11066</v>
      </c>
      <c r="AF24">
        <v>2765</v>
      </c>
      <c r="AG24">
        <v>18190</v>
      </c>
      <c r="AH24">
        <v>0</v>
      </c>
      <c r="AI24">
        <v>22020</v>
      </c>
      <c r="AJ24">
        <v>5005</v>
      </c>
      <c r="AK24">
        <v>39038</v>
      </c>
      <c r="AL24">
        <v>7433</v>
      </c>
      <c r="AM24">
        <v>49020</v>
      </c>
      <c r="AN24">
        <v>37376</v>
      </c>
      <c r="AO24">
        <v>12434</v>
      </c>
      <c r="AP24">
        <v>55965</v>
      </c>
      <c r="AQ24">
        <v>19886</v>
      </c>
      <c r="AR24">
        <v>0</v>
      </c>
      <c r="AS24">
        <v>20799</v>
      </c>
      <c r="AT24">
        <v>16509</v>
      </c>
      <c r="AU24">
        <v>12513</v>
      </c>
      <c r="AV24">
        <v>117558</v>
      </c>
      <c r="AW24">
        <v>59592</v>
      </c>
      <c r="AX24">
        <v>86638</v>
      </c>
      <c r="AY24">
        <v>56563</v>
      </c>
      <c r="AZ24">
        <v>0</v>
      </c>
      <c r="BA24">
        <v>0</v>
      </c>
      <c r="BB24">
        <v>4519</v>
      </c>
      <c r="BC24">
        <v>0</v>
      </c>
      <c r="BD24">
        <v>0</v>
      </c>
      <c r="BE24">
        <v>-26743</v>
      </c>
      <c r="BF24">
        <v>0</v>
      </c>
      <c r="BG24">
        <v>-4519</v>
      </c>
      <c r="BH24">
        <v>0</v>
      </c>
      <c r="BI24">
        <v>127438</v>
      </c>
      <c r="BJ24">
        <v>0</v>
      </c>
      <c r="BK24">
        <v>5480</v>
      </c>
    </row>
    <row r="25" spans="1:63" x14ac:dyDescent="0.3">
      <c r="A25" t="s">
        <v>360</v>
      </c>
      <c r="B25">
        <v>2073</v>
      </c>
      <c r="C25">
        <v>-3039649.43</v>
      </c>
      <c r="D25">
        <v>0</v>
      </c>
      <c r="E25">
        <v>-317038.62</v>
      </c>
      <c r="F25">
        <v>0</v>
      </c>
      <c r="G25">
        <v>-256138</v>
      </c>
      <c r="H25">
        <v>-11400</v>
      </c>
      <c r="I25">
        <v>-12001.66</v>
      </c>
      <c r="J25">
        <v>-1200</v>
      </c>
      <c r="K25">
        <v>-117341.92</v>
      </c>
      <c r="L25">
        <v>-74326.77</v>
      </c>
      <c r="M25">
        <v>0</v>
      </c>
      <c r="N25">
        <v>-25995.45</v>
      </c>
      <c r="O25">
        <v>-62707.85</v>
      </c>
      <c r="P25">
        <v>-11322.46</v>
      </c>
      <c r="Q25">
        <v>0</v>
      </c>
      <c r="R25">
        <v>0</v>
      </c>
      <c r="S25">
        <v>0</v>
      </c>
      <c r="T25">
        <v>0</v>
      </c>
      <c r="U25">
        <v>0</v>
      </c>
      <c r="V25">
        <v>-50387</v>
      </c>
      <c r="W25">
        <v>-99354</v>
      </c>
      <c r="X25">
        <v>1592931.69</v>
      </c>
      <c r="Y25">
        <v>0</v>
      </c>
      <c r="Z25">
        <v>1124432.44</v>
      </c>
      <c r="AA25">
        <v>182577.77</v>
      </c>
      <c r="AB25">
        <v>119255.09</v>
      </c>
      <c r="AC25">
        <v>165697.32999999999</v>
      </c>
      <c r="AD25">
        <v>196276.17</v>
      </c>
      <c r="AE25">
        <v>16184.72</v>
      </c>
      <c r="AF25">
        <v>17718.849999999999</v>
      </c>
      <c r="AG25">
        <v>1022.56</v>
      </c>
      <c r="AH25">
        <v>0</v>
      </c>
      <c r="AI25">
        <v>43137.02</v>
      </c>
      <c r="AJ25">
        <v>14855.92</v>
      </c>
      <c r="AK25">
        <v>7018.38</v>
      </c>
      <c r="AL25">
        <v>6827.56</v>
      </c>
      <c r="AM25">
        <v>76467.539999999994</v>
      </c>
      <c r="AN25">
        <v>53534.400000000001</v>
      </c>
      <c r="AO25">
        <v>31108.12</v>
      </c>
      <c r="AP25">
        <v>91147.39</v>
      </c>
      <c r="AQ25">
        <v>29832.92</v>
      </c>
      <c r="AR25">
        <v>0</v>
      </c>
      <c r="AS25">
        <v>53147.15</v>
      </c>
      <c r="AT25">
        <v>24824.240000000002</v>
      </c>
      <c r="AU25">
        <v>15213.67</v>
      </c>
      <c r="AV25">
        <v>139329.47</v>
      </c>
      <c r="AW25">
        <v>49417.84</v>
      </c>
      <c r="AX25">
        <v>148659.38</v>
      </c>
      <c r="AY25">
        <v>40741.440000000002</v>
      </c>
      <c r="AZ25">
        <v>0</v>
      </c>
      <c r="BA25">
        <v>0</v>
      </c>
      <c r="BB25">
        <v>25995</v>
      </c>
      <c r="BC25">
        <v>0</v>
      </c>
      <c r="BD25">
        <v>0</v>
      </c>
      <c r="BE25">
        <v>-33333.93</v>
      </c>
      <c r="BF25">
        <v>0</v>
      </c>
      <c r="BG25">
        <v>-25995</v>
      </c>
      <c r="BH25">
        <v>0</v>
      </c>
      <c r="BI25">
        <v>35724.93</v>
      </c>
      <c r="BJ25">
        <v>0</v>
      </c>
      <c r="BK25">
        <v>0</v>
      </c>
    </row>
    <row r="26" spans="1:63" x14ac:dyDescent="0.3">
      <c r="A26" t="s">
        <v>212</v>
      </c>
      <c r="B26">
        <v>2019</v>
      </c>
      <c r="C26">
        <v>-1091016.72</v>
      </c>
      <c r="D26">
        <v>0</v>
      </c>
      <c r="E26">
        <v>-73239.28</v>
      </c>
      <c r="F26">
        <v>0</v>
      </c>
      <c r="G26">
        <v>-48821.23</v>
      </c>
      <c r="H26">
        <v>-15843.84</v>
      </c>
      <c r="I26">
        <v>-2310</v>
      </c>
      <c r="J26">
        <v>-6806.98</v>
      </c>
      <c r="K26">
        <v>-11439.02</v>
      </c>
      <c r="L26">
        <v>-39.950000000000003</v>
      </c>
      <c r="M26">
        <v>0</v>
      </c>
      <c r="N26">
        <v>0</v>
      </c>
      <c r="O26">
        <v>-25036</v>
      </c>
      <c r="P26">
        <v>-2463.2600000000002</v>
      </c>
      <c r="Q26">
        <v>0</v>
      </c>
      <c r="R26">
        <v>0</v>
      </c>
      <c r="S26">
        <v>0</v>
      </c>
      <c r="T26">
        <v>0</v>
      </c>
      <c r="U26">
        <v>0</v>
      </c>
      <c r="V26">
        <v>-40321.879999999997</v>
      </c>
      <c r="W26">
        <v>-90183</v>
      </c>
      <c r="X26">
        <v>753588.33</v>
      </c>
      <c r="Y26">
        <v>870.83</v>
      </c>
      <c r="Z26">
        <v>483368.97</v>
      </c>
      <c r="AA26">
        <v>49393.72</v>
      </c>
      <c r="AB26">
        <v>90076.74</v>
      </c>
      <c r="AC26">
        <v>0</v>
      </c>
      <c r="AD26">
        <v>57517.18</v>
      </c>
      <c r="AE26">
        <v>8070.58</v>
      </c>
      <c r="AF26">
        <v>2243.11</v>
      </c>
      <c r="AG26">
        <v>360.22</v>
      </c>
      <c r="AH26">
        <v>0</v>
      </c>
      <c r="AI26">
        <v>9407.33</v>
      </c>
      <c r="AJ26">
        <v>1400.05</v>
      </c>
      <c r="AK26">
        <v>1648.62</v>
      </c>
      <c r="AL26">
        <v>13363.78</v>
      </c>
      <c r="AM26">
        <v>44036.23</v>
      </c>
      <c r="AN26">
        <v>17589.75</v>
      </c>
      <c r="AO26">
        <v>11849.3</v>
      </c>
      <c r="AP26">
        <v>20573.47</v>
      </c>
      <c r="AQ26">
        <v>13334</v>
      </c>
      <c r="AR26">
        <v>0</v>
      </c>
      <c r="AS26">
        <v>13197.81</v>
      </c>
      <c r="AT26">
        <v>8496.5300000000007</v>
      </c>
      <c r="AU26">
        <v>3779.56</v>
      </c>
      <c r="AV26">
        <v>72763.259999999995</v>
      </c>
      <c r="AW26">
        <v>28665.4</v>
      </c>
      <c r="AX26">
        <v>52118.45</v>
      </c>
      <c r="AY26">
        <v>31817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-6755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7296</v>
      </c>
    </row>
    <row r="27" spans="1:63" x14ac:dyDescent="0.3">
      <c r="A27" t="s">
        <v>211</v>
      </c>
      <c r="B27">
        <v>2021</v>
      </c>
      <c r="C27">
        <v>-2512018.12</v>
      </c>
      <c r="D27">
        <v>0</v>
      </c>
      <c r="E27">
        <v>-122768.89</v>
      </c>
      <c r="F27">
        <v>0</v>
      </c>
      <c r="G27">
        <v>-182990</v>
      </c>
      <c r="H27">
        <v>0</v>
      </c>
      <c r="I27">
        <v>-540</v>
      </c>
      <c r="J27">
        <v>-64831.45</v>
      </c>
      <c r="K27">
        <v>-48625.65</v>
      </c>
      <c r="L27">
        <v>-33619.81</v>
      </c>
      <c r="M27">
        <v>0</v>
      </c>
      <c r="N27">
        <v>0</v>
      </c>
      <c r="O27">
        <v>-4807.1899999999996</v>
      </c>
      <c r="P27">
        <v>-8124.86</v>
      </c>
      <c r="Q27">
        <v>0</v>
      </c>
      <c r="R27">
        <v>0</v>
      </c>
      <c r="S27">
        <v>0</v>
      </c>
      <c r="T27">
        <v>0</v>
      </c>
      <c r="U27">
        <v>0</v>
      </c>
      <c r="V27">
        <v>-41181.25</v>
      </c>
      <c r="W27">
        <v>-56510</v>
      </c>
      <c r="X27">
        <v>1119619.5</v>
      </c>
      <c r="Y27">
        <v>0</v>
      </c>
      <c r="Z27">
        <v>770644.29</v>
      </c>
      <c r="AA27">
        <v>90375.12</v>
      </c>
      <c r="AB27">
        <v>154617.84</v>
      </c>
      <c r="AC27">
        <v>0</v>
      </c>
      <c r="AD27">
        <v>40241.42</v>
      </c>
      <c r="AE27">
        <v>18699.72</v>
      </c>
      <c r="AF27">
        <v>13036.29</v>
      </c>
      <c r="AG27">
        <v>688.9</v>
      </c>
      <c r="AH27">
        <v>1983</v>
      </c>
      <c r="AI27">
        <v>32780.160000000003</v>
      </c>
      <c r="AJ27">
        <v>9844.25</v>
      </c>
      <c r="AK27">
        <v>65919.649999999994</v>
      </c>
      <c r="AL27">
        <v>9994.3700000000008</v>
      </c>
      <c r="AM27">
        <v>103740.18</v>
      </c>
      <c r="AN27">
        <v>58112</v>
      </c>
      <c r="AO27">
        <v>30144.57</v>
      </c>
      <c r="AP27">
        <v>107260.74</v>
      </c>
      <c r="AQ27">
        <v>17845.03</v>
      </c>
      <c r="AR27">
        <v>0</v>
      </c>
      <c r="AS27">
        <v>26049.41</v>
      </c>
      <c r="AT27">
        <v>16167.35</v>
      </c>
      <c r="AU27">
        <v>3728.06</v>
      </c>
      <c r="AV27">
        <v>115357.66</v>
      </c>
      <c r="AW27">
        <v>173921.46</v>
      </c>
      <c r="AX27">
        <v>154600.76999999999</v>
      </c>
      <c r="AY27">
        <v>53108.160000000003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-28953.66</v>
      </c>
      <c r="BF27">
        <v>0</v>
      </c>
      <c r="BG27">
        <v>0</v>
      </c>
      <c r="BH27">
        <v>0</v>
      </c>
      <c r="BI27">
        <v>48204.45</v>
      </c>
      <c r="BJ27">
        <v>0</v>
      </c>
      <c r="BK27">
        <v>10651.64</v>
      </c>
    </row>
    <row r="28" spans="1:63" x14ac:dyDescent="0.3">
      <c r="A28" t="s">
        <v>373</v>
      </c>
      <c r="B28">
        <v>2023</v>
      </c>
      <c r="C28">
        <v>-2563114.88</v>
      </c>
      <c r="D28">
        <v>0</v>
      </c>
      <c r="E28">
        <v>-140160.99</v>
      </c>
      <c r="F28">
        <v>0</v>
      </c>
      <c r="G28">
        <v>-2200</v>
      </c>
      <c r="H28">
        <v>-149293.92000000001</v>
      </c>
      <c r="I28">
        <v>-238552.5</v>
      </c>
      <c r="J28">
        <v>-3475</v>
      </c>
      <c r="K28">
        <v>-11389.28</v>
      </c>
      <c r="L28">
        <v>-25597.23</v>
      </c>
      <c r="M28">
        <v>0</v>
      </c>
      <c r="N28">
        <v>0</v>
      </c>
      <c r="O28">
        <v>-11473.45</v>
      </c>
      <c r="P28">
        <v>-2290.38</v>
      </c>
      <c r="Q28">
        <v>0</v>
      </c>
      <c r="R28">
        <v>0</v>
      </c>
      <c r="S28">
        <v>0</v>
      </c>
      <c r="T28">
        <v>0</v>
      </c>
      <c r="U28">
        <v>0</v>
      </c>
      <c r="V28">
        <v>-105875</v>
      </c>
      <c r="W28">
        <v>-31308</v>
      </c>
      <c r="X28">
        <v>1278179.8600000001</v>
      </c>
      <c r="Y28">
        <v>0</v>
      </c>
      <c r="Z28">
        <v>836033.83</v>
      </c>
      <c r="AA28">
        <v>56181.27</v>
      </c>
      <c r="AB28">
        <v>217815.19</v>
      </c>
      <c r="AC28">
        <v>0</v>
      </c>
      <c r="AD28">
        <v>40644.019999999997</v>
      </c>
      <c r="AE28">
        <v>17333.07</v>
      </c>
      <c r="AF28">
        <v>11204.87</v>
      </c>
      <c r="AG28">
        <v>761.94</v>
      </c>
      <c r="AH28">
        <v>0</v>
      </c>
      <c r="AI28">
        <v>38097.53</v>
      </c>
      <c r="AJ28">
        <v>6117.49</v>
      </c>
      <c r="AK28">
        <v>63219.58</v>
      </c>
      <c r="AL28">
        <v>23606.21</v>
      </c>
      <c r="AM28">
        <v>73836.789999999994</v>
      </c>
      <c r="AN28">
        <v>0</v>
      </c>
      <c r="AO28">
        <v>9321.09</v>
      </c>
      <c r="AP28">
        <v>118197.55</v>
      </c>
      <c r="AQ28">
        <v>18747.759999999998</v>
      </c>
      <c r="AR28">
        <v>0</v>
      </c>
      <c r="AS28">
        <v>15566.82</v>
      </c>
      <c r="AT28">
        <v>17297.91</v>
      </c>
      <c r="AU28">
        <v>14836.34</v>
      </c>
      <c r="AV28">
        <v>117374.06</v>
      </c>
      <c r="AW28">
        <v>133297.26999999999</v>
      </c>
      <c r="AX28">
        <v>116534.1</v>
      </c>
      <c r="AY28">
        <v>40047.769999999997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-30384.52</v>
      </c>
      <c r="BF28">
        <v>0</v>
      </c>
      <c r="BG28">
        <v>0</v>
      </c>
      <c r="BH28">
        <v>0</v>
      </c>
      <c r="BI28">
        <v>0</v>
      </c>
      <c r="BJ28">
        <v>10981</v>
      </c>
      <c r="BK28">
        <v>0</v>
      </c>
    </row>
    <row r="29" spans="1:63" x14ac:dyDescent="0.3">
      <c r="A29" t="s">
        <v>372</v>
      </c>
      <c r="B29">
        <v>2024</v>
      </c>
      <c r="C29">
        <v>-1412011.47</v>
      </c>
      <c r="D29">
        <v>0</v>
      </c>
      <c r="E29">
        <v>-94728.84</v>
      </c>
      <c r="F29">
        <v>0</v>
      </c>
      <c r="G29">
        <v>-99562.52</v>
      </c>
      <c r="H29">
        <v>-35576</v>
      </c>
      <c r="I29">
        <v>-10760.77</v>
      </c>
      <c r="J29">
        <v>-18168.05</v>
      </c>
      <c r="K29">
        <v>-1345.1</v>
      </c>
      <c r="L29">
        <v>-12504.02</v>
      </c>
      <c r="M29">
        <v>0</v>
      </c>
      <c r="N29">
        <v>0</v>
      </c>
      <c r="O29">
        <v>-82548.22</v>
      </c>
      <c r="P29">
        <v>-7471.46</v>
      </c>
      <c r="Q29">
        <v>0</v>
      </c>
      <c r="R29">
        <v>-180013</v>
      </c>
      <c r="S29">
        <v>0</v>
      </c>
      <c r="T29">
        <v>0</v>
      </c>
      <c r="U29">
        <v>0</v>
      </c>
      <c r="V29">
        <v>-34631.5</v>
      </c>
      <c r="W29">
        <v>-39689</v>
      </c>
      <c r="X29">
        <v>708722.47</v>
      </c>
      <c r="Y29">
        <v>0</v>
      </c>
      <c r="Z29">
        <v>284964.38</v>
      </c>
      <c r="AA29">
        <v>15961.28</v>
      </c>
      <c r="AB29">
        <v>79955.039999999994</v>
      </c>
      <c r="AC29">
        <v>0</v>
      </c>
      <c r="AD29">
        <v>307724.51</v>
      </c>
      <c r="AE29">
        <v>17983.080000000002</v>
      </c>
      <c r="AF29">
        <v>6100.06</v>
      </c>
      <c r="AG29">
        <v>336.98</v>
      </c>
      <c r="AH29">
        <v>0</v>
      </c>
      <c r="AI29">
        <v>60873.09</v>
      </c>
      <c r="AJ29">
        <v>2720.65</v>
      </c>
      <c r="AK29">
        <v>35477.99</v>
      </c>
      <c r="AL29">
        <v>3026.49</v>
      </c>
      <c r="AM29">
        <v>44368.83</v>
      </c>
      <c r="AN29">
        <v>47104</v>
      </c>
      <c r="AO29">
        <v>8117.97</v>
      </c>
      <c r="AP29">
        <v>36405.69</v>
      </c>
      <c r="AQ29">
        <v>16290.2</v>
      </c>
      <c r="AR29">
        <v>0</v>
      </c>
      <c r="AS29">
        <v>11071.93</v>
      </c>
      <c r="AT29">
        <v>7720.54</v>
      </c>
      <c r="AU29">
        <v>2309.1799999999998</v>
      </c>
      <c r="AV29">
        <v>62105.78</v>
      </c>
      <c r="AW29">
        <v>38273.839999999997</v>
      </c>
      <c r="AX29">
        <v>97381.54</v>
      </c>
      <c r="AY29">
        <v>50239.199999999997</v>
      </c>
      <c r="AZ29">
        <v>0</v>
      </c>
      <c r="BA29">
        <v>0</v>
      </c>
      <c r="BB29">
        <v>0</v>
      </c>
      <c r="BC29">
        <v>137846.98000000001</v>
      </c>
      <c r="BD29">
        <v>31585.31</v>
      </c>
      <c r="BE29">
        <v>-21777.4</v>
      </c>
      <c r="BF29">
        <v>0</v>
      </c>
      <c r="BG29">
        <v>0</v>
      </c>
      <c r="BH29">
        <v>0</v>
      </c>
      <c r="BI29">
        <v>0</v>
      </c>
      <c r="BJ29">
        <v>3492</v>
      </c>
      <c r="BK29">
        <v>0</v>
      </c>
    </row>
    <row r="30" spans="1:63" x14ac:dyDescent="0.3">
      <c r="A30" t="s">
        <v>371</v>
      </c>
      <c r="B30">
        <v>2025</v>
      </c>
      <c r="C30">
        <v>-1445989.24</v>
      </c>
      <c r="D30">
        <v>0</v>
      </c>
      <c r="E30">
        <v>-63337.68</v>
      </c>
      <c r="F30">
        <v>0</v>
      </c>
      <c r="G30">
        <v>-15695.04</v>
      </c>
      <c r="H30">
        <v>-3000</v>
      </c>
      <c r="I30">
        <v>-10015.799999999999</v>
      </c>
      <c r="J30">
        <v>-38960</v>
      </c>
      <c r="K30">
        <v>-29944.22</v>
      </c>
      <c r="L30">
        <v>-33418.18</v>
      </c>
      <c r="M30">
        <v>0</v>
      </c>
      <c r="N30">
        <v>0</v>
      </c>
      <c r="O30">
        <v>-65512.38</v>
      </c>
      <c r="P30">
        <v>-38770.410000000003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-72228.13</v>
      </c>
      <c r="X30">
        <v>925357.56</v>
      </c>
      <c r="Y30">
        <v>22780.9</v>
      </c>
      <c r="Z30">
        <v>262326.49</v>
      </c>
      <c r="AA30">
        <v>83318.41</v>
      </c>
      <c r="AB30">
        <v>70608.3</v>
      </c>
      <c r="AC30">
        <v>0</v>
      </c>
      <c r="AD30">
        <v>40473.54</v>
      </c>
      <c r="AE30">
        <v>7576.69</v>
      </c>
      <c r="AF30">
        <v>2643.32</v>
      </c>
      <c r="AG30">
        <v>526.22</v>
      </c>
      <c r="AH30">
        <v>0</v>
      </c>
      <c r="AI30">
        <v>7379.94</v>
      </c>
      <c r="AJ30">
        <v>0</v>
      </c>
      <c r="AK30">
        <v>5182.97</v>
      </c>
      <c r="AL30">
        <v>3700.3</v>
      </c>
      <c r="AM30">
        <v>39841.47</v>
      </c>
      <c r="AN30">
        <v>34048</v>
      </c>
      <c r="AO30">
        <v>6485.73</v>
      </c>
      <c r="AP30">
        <v>94204.17</v>
      </c>
      <c r="AQ30">
        <v>6743.75</v>
      </c>
      <c r="AR30">
        <v>0</v>
      </c>
      <c r="AS30">
        <v>9557.2800000000007</v>
      </c>
      <c r="AT30">
        <v>11694.13</v>
      </c>
      <c r="AU30">
        <v>6798.68</v>
      </c>
      <c r="AV30">
        <v>91635.25</v>
      </c>
      <c r="AW30">
        <v>36865</v>
      </c>
      <c r="AX30">
        <v>77470.570000000007</v>
      </c>
      <c r="AY30">
        <v>41397.919999999998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-2095.96</v>
      </c>
      <c r="BG30">
        <v>0</v>
      </c>
      <c r="BH30">
        <v>0</v>
      </c>
      <c r="BI30">
        <v>15296.1</v>
      </c>
      <c r="BJ30">
        <v>0</v>
      </c>
      <c r="BK30">
        <v>0</v>
      </c>
    </row>
    <row r="31" spans="1:63" x14ac:dyDescent="0.3">
      <c r="A31" t="s">
        <v>207</v>
      </c>
      <c r="B31">
        <v>2026</v>
      </c>
      <c r="C31">
        <v>-2490086.9500000002</v>
      </c>
      <c r="D31">
        <v>0</v>
      </c>
      <c r="E31">
        <v>-109911.13</v>
      </c>
      <c r="F31">
        <v>0</v>
      </c>
      <c r="G31">
        <v>-121465.04</v>
      </c>
      <c r="H31">
        <v>-1589.67</v>
      </c>
      <c r="I31">
        <v>-10315.6</v>
      </c>
      <c r="J31">
        <v>-43639.9</v>
      </c>
      <c r="K31">
        <v>-4580.91</v>
      </c>
      <c r="L31">
        <v>-40654.86</v>
      </c>
      <c r="M31">
        <v>0</v>
      </c>
      <c r="N31">
        <v>0</v>
      </c>
      <c r="O31">
        <v>-218388.09</v>
      </c>
      <c r="P31">
        <v>-15298.37</v>
      </c>
      <c r="Q31">
        <v>0</v>
      </c>
      <c r="R31">
        <v>0</v>
      </c>
      <c r="S31">
        <v>0</v>
      </c>
      <c r="T31">
        <v>0</v>
      </c>
      <c r="U31">
        <v>0</v>
      </c>
      <c r="V31">
        <v>-30457.75</v>
      </c>
      <c r="W31">
        <v>-72272</v>
      </c>
      <c r="X31">
        <v>1365517.46</v>
      </c>
      <c r="Y31">
        <v>29130.74</v>
      </c>
      <c r="Z31">
        <v>626880.17000000004</v>
      </c>
      <c r="AA31">
        <v>53736.28</v>
      </c>
      <c r="AB31">
        <v>160077.22</v>
      </c>
      <c r="AC31">
        <v>0</v>
      </c>
      <c r="AD31">
        <v>92182.33</v>
      </c>
      <c r="AE31">
        <v>14738.63</v>
      </c>
      <c r="AF31">
        <v>4174.28</v>
      </c>
      <c r="AG31">
        <v>753.64</v>
      </c>
      <c r="AH31">
        <v>0</v>
      </c>
      <c r="AI31">
        <v>46289.17</v>
      </c>
      <c r="AJ31">
        <v>5050.33</v>
      </c>
      <c r="AK31">
        <v>61694.83</v>
      </c>
      <c r="AL31">
        <v>6859.88</v>
      </c>
      <c r="AM31">
        <v>67602.64</v>
      </c>
      <c r="AN31">
        <v>39936</v>
      </c>
      <c r="AO31">
        <v>13486.88</v>
      </c>
      <c r="AP31">
        <v>93650.94</v>
      </c>
      <c r="AQ31">
        <v>19181.169999999998</v>
      </c>
      <c r="AR31">
        <v>0</v>
      </c>
      <c r="AS31">
        <v>31030.240000000002</v>
      </c>
      <c r="AT31">
        <v>17908.39</v>
      </c>
      <c r="AU31">
        <v>3682.56</v>
      </c>
      <c r="AV31">
        <v>121205.94</v>
      </c>
      <c r="AW31">
        <v>79710.34</v>
      </c>
      <c r="AX31">
        <v>176450.49</v>
      </c>
      <c r="AY31">
        <v>51507.69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12270</v>
      </c>
    </row>
    <row r="32" spans="1:63" x14ac:dyDescent="0.3">
      <c r="A32" t="s">
        <v>370</v>
      </c>
      <c r="B32">
        <v>2028</v>
      </c>
      <c r="C32">
        <v>-1212913.17</v>
      </c>
      <c r="D32">
        <v>0</v>
      </c>
      <c r="E32">
        <v>-74123.179999999993</v>
      </c>
      <c r="F32">
        <v>0</v>
      </c>
      <c r="G32">
        <v>-66480</v>
      </c>
      <c r="H32">
        <v>-4305.3900000000003</v>
      </c>
      <c r="I32">
        <v>-35217.06</v>
      </c>
      <c r="J32">
        <v>-10123</v>
      </c>
      <c r="K32">
        <v>-8008.58</v>
      </c>
      <c r="L32">
        <v>-2942.47</v>
      </c>
      <c r="M32">
        <v>0</v>
      </c>
      <c r="N32">
        <v>0</v>
      </c>
      <c r="O32">
        <v>-5643.84</v>
      </c>
      <c r="P32">
        <v>-14307.4</v>
      </c>
      <c r="Q32">
        <v>0</v>
      </c>
      <c r="R32">
        <v>0</v>
      </c>
      <c r="S32">
        <v>0</v>
      </c>
      <c r="T32">
        <v>0</v>
      </c>
      <c r="U32">
        <v>-8419</v>
      </c>
      <c r="V32">
        <v>-12947</v>
      </c>
      <c r="W32">
        <v>-77329</v>
      </c>
      <c r="X32">
        <v>790283.99</v>
      </c>
      <c r="Y32">
        <v>3066.42</v>
      </c>
      <c r="Z32">
        <v>221351.61</v>
      </c>
      <c r="AA32">
        <v>40135.300000000003</v>
      </c>
      <c r="AB32">
        <v>96375.29</v>
      </c>
      <c r="AC32">
        <v>0</v>
      </c>
      <c r="AD32">
        <v>36790.94</v>
      </c>
      <c r="AE32">
        <v>10668.72</v>
      </c>
      <c r="AF32">
        <v>1260</v>
      </c>
      <c r="AG32">
        <v>368.52</v>
      </c>
      <c r="AH32">
        <v>0</v>
      </c>
      <c r="AI32">
        <v>9225.16</v>
      </c>
      <c r="AJ32">
        <v>1674.65</v>
      </c>
      <c r="AK32">
        <v>20975.98</v>
      </c>
      <c r="AL32">
        <v>3192.44</v>
      </c>
      <c r="AM32">
        <v>27520.63</v>
      </c>
      <c r="AN32">
        <v>19543</v>
      </c>
      <c r="AO32">
        <v>11052.76</v>
      </c>
      <c r="AP32">
        <v>19643.849999999999</v>
      </c>
      <c r="AQ32">
        <v>9907.5499999999993</v>
      </c>
      <c r="AR32">
        <v>0</v>
      </c>
      <c r="AS32">
        <v>11431.18</v>
      </c>
      <c r="AT32">
        <v>8507.6299999999992</v>
      </c>
      <c r="AU32">
        <v>1928.93</v>
      </c>
      <c r="AV32">
        <v>84159.74</v>
      </c>
      <c r="AW32">
        <v>44172.85</v>
      </c>
      <c r="AX32">
        <v>169983.67</v>
      </c>
      <c r="AY32">
        <v>29498.45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-37401</v>
      </c>
      <c r="BF32">
        <v>0</v>
      </c>
      <c r="BG32">
        <v>0</v>
      </c>
      <c r="BH32">
        <v>0</v>
      </c>
      <c r="BI32">
        <v>21016.560000000001</v>
      </c>
      <c r="BJ32">
        <v>0</v>
      </c>
      <c r="BK32">
        <v>2522.6799999999998</v>
      </c>
    </row>
    <row r="33" spans="1:63" x14ac:dyDescent="0.3">
      <c r="A33" t="s">
        <v>206</v>
      </c>
      <c r="B33">
        <v>2027</v>
      </c>
      <c r="C33">
        <v>-1656963.28</v>
      </c>
      <c r="D33">
        <v>0</v>
      </c>
      <c r="E33">
        <v>-97924.6</v>
      </c>
      <c r="F33">
        <v>0</v>
      </c>
      <c r="G33">
        <v>-111425.01</v>
      </c>
      <c r="H33">
        <v>-6300</v>
      </c>
      <c r="I33">
        <v>-14115.3</v>
      </c>
      <c r="J33">
        <v>-10704.5</v>
      </c>
      <c r="K33">
        <v>-13645.74</v>
      </c>
      <c r="L33">
        <v>-56236.65</v>
      </c>
      <c r="M33">
        <v>0</v>
      </c>
      <c r="N33">
        <v>0</v>
      </c>
      <c r="O33">
        <v>-66930.710000000006</v>
      </c>
      <c r="P33">
        <v>-15232.85</v>
      </c>
      <c r="Q33">
        <v>0</v>
      </c>
      <c r="R33">
        <v>0</v>
      </c>
      <c r="S33">
        <v>0</v>
      </c>
      <c r="T33">
        <v>0</v>
      </c>
      <c r="U33">
        <v>-3684</v>
      </c>
      <c r="V33">
        <v>-24073</v>
      </c>
      <c r="W33">
        <v>-19376</v>
      </c>
      <c r="X33">
        <v>1048088.91</v>
      </c>
      <c r="Y33">
        <v>0</v>
      </c>
      <c r="Z33">
        <v>335017.23</v>
      </c>
      <c r="AA33">
        <v>40307.379999999997</v>
      </c>
      <c r="AB33">
        <v>98100.85</v>
      </c>
      <c r="AC33">
        <v>0</v>
      </c>
      <c r="AD33">
        <v>23788.92</v>
      </c>
      <c r="AE33">
        <v>8981.26</v>
      </c>
      <c r="AF33">
        <v>2026.72</v>
      </c>
      <c r="AG33">
        <v>559.41999999999996</v>
      </c>
      <c r="AH33">
        <v>0</v>
      </c>
      <c r="AI33">
        <v>13645.86</v>
      </c>
      <c r="AJ33">
        <v>1247.0899999999999</v>
      </c>
      <c r="AK33">
        <v>25725.48</v>
      </c>
      <c r="AL33">
        <v>4788.6499999999996</v>
      </c>
      <c r="AM33">
        <v>40182.33</v>
      </c>
      <c r="AN33">
        <v>19543</v>
      </c>
      <c r="AO33">
        <v>15645.04</v>
      </c>
      <c r="AP33">
        <v>108199.29</v>
      </c>
      <c r="AQ33">
        <v>16812.95</v>
      </c>
      <c r="AR33">
        <v>0</v>
      </c>
      <c r="AS33">
        <v>16242.56</v>
      </c>
      <c r="AT33">
        <v>12622.76</v>
      </c>
      <c r="AU33">
        <v>8448.43</v>
      </c>
      <c r="AV33">
        <v>76928.100000000006</v>
      </c>
      <c r="AW33">
        <v>90209.81</v>
      </c>
      <c r="AX33">
        <v>103048.29</v>
      </c>
      <c r="AY33">
        <v>31155.75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-24849</v>
      </c>
      <c r="BF33">
        <v>-7155</v>
      </c>
      <c r="BG33">
        <v>0</v>
      </c>
      <c r="BH33">
        <v>0</v>
      </c>
      <c r="BI33">
        <v>4817</v>
      </c>
      <c r="BJ33">
        <v>0</v>
      </c>
      <c r="BK33">
        <v>7155</v>
      </c>
    </row>
    <row r="34" spans="1:63" x14ac:dyDescent="0.3">
      <c r="A34" t="s">
        <v>369</v>
      </c>
      <c r="B34">
        <v>2029</v>
      </c>
      <c r="C34">
        <v>-2661462.44</v>
      </c>
      <c r="D34">
        <v>0</v>
      </c>
      <c r="E34">
        <v>-165763.03</v>
      </c>
      <c r="F34">
        <v>0</v>
      </c>
      <c r="G34">
        <v>-225730.02</v>
      </c>
      <c r="H34">
        <v>-930</v>
      </c>
      <c r="I34">
        <v>-6486.6</v>
      </c>
      <c r="J34">
        <v>0</v>
      </c>
      <c r="K34">
        <v>-45080.03</v>
      </c>
      <c r="L34">
        <v>-34910.54</v>
      </c>
      <c r="M34">
        <v>0</v>
      </c>
      <c r="N34">
        <v>0</v>
      </c>
      <c r="O34">
        <v>-9258.2999999999993</v>
      </c>
      <c r="P34">
        <v>-9102.2000000000007</v>
      </c>
      <c r="Q34">
        <v>0</v>
      </c>
      <c r="R34">
        <v>0</v>
      </c>
      <c r="S34">
        <v>0</v>
      </c>
      <c r="T34">
        <v>0</v>
      </c>
      <c r="U34">
        <v>0</v>
      </c>
      <c r="V34">
        <v>-68180.25</v>
      </c>
      <c r="W34">
        <v>-61665</v>
      </c>
      <c r="X34">
        <v>1301572.51</v>
      </c>
      <c r="Y34">
        <v>0</v>
      </c>
      <c r="Z34">
        <v>666064.31999999995</v>
      </c>
      <c r="AA34">
        <v>104579.74</v>
      </c>
      <c r="AB34">
        <v>55288.41</v>
      </c>
      <c r="AC34">
        <v>79244.06</v>
      </c>
      <c r="AD34">
        <v>167656.84</v>
      </c>
      <c r="AE34">
        <v>13359.24</v>
      </c>
      <c r="AF34">
        <v>4214</v>
      </c>
      <c r="AG34">
        <v>683.92</v>
      </c>
      <c r="AH34">
        <v>0</v>
      </c>
      <c r="AI34">
        <v>10885.52</v>
      </c>
      <c r="AJ34">
        <v>2451.52</v>
      </c>
      <c r="AK34">
        <v>4270.1400000000003</v>
      </c>
      <c r="AL34">
        <v>61564.58</v>
      </c>
      <c r="AM34">
        <v>68647.5</v>
      </c>
      <c r="AN34">
        <v>26112</v>
      </c>
      <c r="AO34">
        <v>16498.8</v>
      </c>
      <c r="AP34">
        <v>88030.62</v>
      </c>
      <c r="AQ34">
        <v>13858.78</v>
      </c>
      <c r="AR34">
        <v>0</v>
      </c>
      <c r="AS34">
        <v>22765.96</v>
      </c>
      <c r="AT34">
        <v>15841.28</v>
      </c>
      <c r="AU34">
        <v>16274.21</v>
      </c>
      <c r="AV34">
        <v>85630.25</v>
      </c>
      <c r="AW34">
        <v>60853.1</v>
      </c>
      <c r="AX34">
        <v>181745.36</v>
      </c>
      <c r="AY34">
        <v>42140.160000000003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-28139.599999999999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</row>
    <row r="35" spans="1:63" x14ac:dyDescent="0.3">
      <c r="A35" t="s">
        <v>151</v>
      </c>
      <c r="B35">
        <v>3516</v>
      </c>
      <c r="C35">
        <v>-1181491.1599999999</v>
      </c>
      <c r="D35">
        <v>0</v>
      </c>
      <c r="E35">
        <v>-114559.29</v>
      </c>
      <c r="F35">
        <v>0</v>
      </c>
      <c r="G35">
        <v>-43960.02</v>
      </c>
      <c r="H35">
        <v>-54404.62</v>
      </c>
      <c r="I35">
        <v>0</v>
      </c>
      <c r="J35">
        <v>0</v>
      </c>
      <c r="K35">
        <v>-6114.77</v>
      </c>
      <c r="L35">
        <v>-28108.92</v>
      </c>
      <c r="M35">
        <v>-6408</v>
      </c>
      <c r="N35">
        <v>0</v>
      </c>
      <c r="O35">
        <v>-16209.76</v>
      </c>
      <c r="P35">
        <v>-245749</v>
      </c>
      <c r="Q35">
        <v>0</v>
      </c>
      <c r="R35">
        <v>0</v>
      </c>
      <c r="S35">
        <v>0</v>
      </c>
      <c r="T35">
        <v>0</v>
      </c>
      <c r="U35">
        <v>0</v>
      </c>
      <c r="V35">
        <v>-8641.3799999999992</v>
      </c>
      <c r="W35">
        <v>-49789</v>
      </c>
      <c r="X35">
        <v>878867.36</v>
      </c>
      <c r="Y35">
        <v>9140.5</v>
      </c>
      <c r="Z35">
        <v>254915.58</v>
      </c>
      <c r="AA35">
        <v>66655.23</v>
      </c>
      <c r="AB35">
        <v>116402.81</v>
      </c>
      <c r="AC35">
        <v>0</v>
      </c>
      <c r="AD35">
        <v>36261.379999999997</v>
      </c>
      <c r="AE35">
        <v>2430</v>
      </c>
      <c r="AF35">
        <v>2050</v>
      </c>
      <c r="AG35">
        <v>7718.42</v>
      </c>
      <c r="AH35">
        <v>818.38</v>
      </c>
      <c r="AI35">
        <v>24808.03</v>
      </c>
      <c r="AJ35">
        <v>0</v>
      </c>
      <c r="AK35">
        <v>1215.56</v>
      </c>
      <c r="AL35">
        <v>3203.79</v>
      </c>
      <c r="AM35">
        <v>21625.29</v>
      </c>
      <c r="AN35">
        <v>0</v>
      </c>
      <c r="AO35">
        <v>56435.519999999997</v>
      </c>
      <c r="AP35">
        <v>71456.179999999993</v>
      </c>
      <c r="AQ35">
        <v>10123.030000000001</v>
      </c>
      <c r="AR35">
        <v>0</v>
      </c>
      <c r="AS35">
        <v>9893.89</v>
      </c>
      <c r="AT35">
        <v>7039.22</v>
      </c>
      <c r="AU35">
        <v>969.19</v>
      </c>
      <c r="AV35">
        <v>61481.67</v>
      </c>
      <c r="AW35">
        <v>42046.7</v>
      </c>
      <c r="AX35">
        <v>20750.330000000002</v>
      </c>
      <c r="AY35">
        <v>13202.91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</row>
    <row r="36" spans="1:63" x14ac:dyDescent="0.3">
      <c r="A36" t="s">
        <v>368</v>
      </c>
      <c r="B36">
        <v>2031</v>
      </c>
      <c r="C36">
        <v>-1220717.78</v>
      </c>
      <c r="D36">
        <v>0</v>
      </c>
      <c r="E36">
        <v>-66376.13</v>
      </c>
      <c r="F36">
        <v>0</v>
      </c>
      <c r="G36">
        <v>-94179.97</v>
      </c>
      <c r="H36">
        <v>-1000</v>
      </c>
      <c r="I36">
        <v>-2715</v>
      </c>
      <c r="J36">
        <v>-25424.58</v>
      </c>
      <c r="K36">
        <v>-38983.5</v>
      </c>
      <c r="L36">
        <v>-10362.67</v>
      </c>
      <c r="M36">
        <v>0</v>
      </c>
      <c r="N36">
        <v>0</v>
      </c>
      <c r="O36">
        <v>-18168</v>
      </c>
      <c r="P36">
        <v>-54761.03</v>
      </c>
      <c r="Q36">
        <v>0</v>
      </c>
      <c r="R36">
        <v>0</v>
      </c>
      <c r="S36">
        <v>0</v>
      </c>
      <c r="T36">
        <v>0</v>
      </c>
      <c r="U36">
        <v>0</v>
      </c>
      <c r="V36">
        <v>-47244.25</v>
      </c>
      <c r="W36">
        <v>-36174</v>
      </c>
      <c r="X36">
        <v>650406.68999999994</v>
      </c>
      <c r="Y36">
        <v>0</v>
      </c>
      <c r="Z36">
        <v>347831.83</v>
      </c>
      <c r="AA36">
        <v>37993.46</v>
      </c>
      <c r="AB36">
        <v>90906.6</v>
      </c>
      <c r="AC36">
        <v>0</v>
      </c>
      <c r="AD36">
        <v>32047.53</v>
      </c>
      <c r="AE36">
        <v>2638.77</v>
      </c>
      <c r="AF36">
        <v>3638.85</v>
      </c>
      <c r="AG36">
        <v>307.10000000000002</v>
      </c>
      <c r="AH36">
        <v>0</v>
      </c>
      <c r="AI36">
        <v>7801.7</v>
      </c>
      <c r="AJ36">
        <v>4525.54</v>
      </c>
      <c r="AK36">
        <v>21120.65</v>
      </c>
      <c r="AL36">
        <v>3674.79</v>
      </c>
      <c r="AM36">
        <v>18409.05</v>
      </c>
      <c r="AN36">
        <v>4019.2</v>
      </c>
      <c r="AO36">
        <v>19970.46</v>
      </c>
      <c r="AP36">
        <v>69835.8</v>
      </c>
      <c r="AQ36">
        <v>7554.36</v>
      </c>
      <c r="AR36">
        <v>0</v>
      </c>
      <c r="AS36">
        <v>6122.3</v>
      </c>
      <c r="AT36">
        <v>7038.85</v>
      </c>
      <c r="AU36">
        <v>3033.66</v>
      </c>
      <c r="AV36">
        <v>46712.61</v>
      </c>
      <c r="AW36">
        <v>51197.01</v>
      </c>
      <c r="AX36">
        <v>106661.96</v>
      </c>
      <c r="AY36">
        <v>27214.98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-35715.019999999997</v>
      </c>
      <c r="BF36">
        <v>0</v>
      </c>
      <c r="BG36">
        <v>0</v>
      </c>
      <c r="BH36">
        <v>0</v>
      </c>
      <c r="BI36">
        <v>5667.6</v>
      </c>
      <c r="BJ36">
        <v>0</v>
      </c>
      <c r="BK36">
        <v>0</v>
      </c>
    </row>
    <row r="37" spans="1:63" x14ac:dyDescent="0.3">
      <c r="A37" t="s">
        <v>201</v>
      </c>
      <c r="B37">
        <v>2032</v>
      </c>
      <c r="C37">
        <v>-2226936.83</v>
      </c>
      <c r="D37">
        <v>0</v>
      </c>
      <c r="E37">
        <v>-186830.44</v>
      </c>
      <c r="F37">
        <v>0</v>
      </c>
      <c r="G37">
        <v>-128568.93</v>
      </c>
      <c r="H37">
        <v>-2130</v>
      </c>
      <c r="I37">
        <v>-5399.51</v>
      </c>
      <c r="J37">
        <v>0</v>
      </c>
      <c r="K37">
        <v>-111949.24</v>
      </c>
      <c r="L37">
        <v>-47955.1</v>
      </c>
      <c r="M37">
        <v>0</v>
      </c>
      <c r="N37">
        <v>0</v>
      </c>
      <c r="O37">
        <v>-70578.039999999994</v>
      </c>
      <c r="P37">
        <v>-3026.29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-98129.75</v>
      </c>
      <c r="X37">
        <v>1410345.25</v>
      </c>
      <c r="Y37">
        <v>0</v>
      </c>
      <c r="Z37">
        <v>700184.51</v>
      </c>
      <c r="AA37">
        <v>43300.99</v>
      </c>
      <c r="AB37">
        <v>48945.57</v>
      </c>
      <c r="AC37">
        <v>0</v>
      </c>
      <c r="AD37">
        <v>55106.46</v>
      </c>
      <c r="AE37">
        <v>13797.25</v>
      </c>
      <c r="AF37">
        <v>4851.82</v>
      </c>
      <c r="AG37">
        <v>690.56</v>
      </c>
      <c r="AH37">
        <v>0</v>
      </c>
      <c r="AI37">
        <v>21247.48</v>
      </c>
      <c r="AJ37">
        <v>3142.53</v>
      </c>
      <c r="AK37">
        <v>59018.239999999998</v>
      </c>
      <c r="AL37">
        <v>5706.39</v>
      </c>
      <c r="AM37">
        <v>52073.120000000003</v>
      </c>
      <c r="AN37">
        <v>26880</v>
      </c>
      <c r="AO37">
        <v>9086.0400000000009</v>
      </c>
      <c r="AP37">
        <v>99072.99</v>
      </c>
      <c r="AQ37">
        <v>13613.71</v>
      </c>
      <c r="AR37">
        <v>0</v>
      </c>
      <c r="AS37">
        <v>14901.55</v>
      </c>
      <c r="AT37">
        <v>15812.44</v>
      </c>
      <c r="AU37">
        <v>4133.9799999999996</v>
      </c>
      <c r="AV37">
        <v>105234.08</v>
      </c>
      <c r="AW37">
        <v>173368.81</v>
      </c>
      <c r="AX37">
        <v>59585.95</v>
      </c>
      <c r="AY37">
        <v>47531.6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-28884.77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26343</v>
      </c>
    </row>
    <row r="38" spans="1:63" x14ac:dyDescent="0.3">
      <c r="A38" t="s">
        <v>354</v>
      </c>
      <c r="B38">
        <v>3304</v>
      </c>
      <c r="C38">
        <v>-1125269.57</v>
      </c>
      <c r="D38">
        <v>0</v>
      </c>
      <c r="E38">
        <v>-120944.65</v>
      </c>
      <c r="F38">
        <v>0</v>
      </c>
      <c r="G38">
        <v>-68529.98</v>
      </c>
      <c r="H38">
        <v>0</v>
      </c>
      <c r="I38">
        <v>-653</v>
      </c>
      <c r="J38">
        <v>0</v>
      </c>
      <c r="K38">
        <v>-41305.51</v>
      </c>
      <c r="L38">
        <v>-38464.28</v>
      </c>
      <c r="M38">
        <v>-3600</v>
      </c>
      <c r="N38">
        <v>0</v>
      </c>
      <c r="O38">
        <v>-16818.2</v>
      </c>
      <c r="P38">
        <v>-10018.469999999999</v>
      </c>
      <c r="Q38">
        <v>0</v>
      </c>
      <c r="R38">
        <v>0</v>
      </c>
      <c r="S38">
        <v>0</v>
      </c>
      <c r="T38">
        <v>0</v>
      </c>
      <c r="U38">
        <v>0</v>
      </c>
      <c r="V38">
        <v>-14209</v>
      </c>
      <c r="W38">
        <v>-44491.38</v>
      </c>
      <c r="X38">
        <v>685021.12</v>
      </c>
      <c r="Y38">
        <v>0</v>
      </c>
      <c r="Z38">
        <v>299812.75</v>
      </c>
      <c r="AA38">
        <v>38423.339999999997</v>
      </c>
      <c r="AB38">
        <v>83845.94</v>
      </c>
      <c r="AC38">
        <v>0</v>
      </c>
      <c r="AD38">
        <v>18164.41</v>
      </c>
      <c r="AE38">
        <v>24194.79</v>
      </c>
      <c r="AF38">
        <v>1830.82</v>
      </c>
      <c r="AG38">
        <v>11574.6</v>
      </c>
      <c r="AH38">
        <v>0</v>
      </c>
      <c r="AI38">
        <v>18223.77</v>
      </c>
      <c r="AJ38">
        <v>2650</v>
      </c>
      <c r="AK38">
        <v>18921.3</v>
      </c>
      <c r="AL38">
        <v>3315.65</v>
      </c>
      <c r="AM38">
        <v>23131.38</v>
      </c>
      <c r="AN38">
        <v>3558.4</v>
      </c>
      <c r="AO38">
        <v>12371.84</v>
      </c>
      <c r="AP38">
        <v>45372.58</v>
      </c>
      <c r="AQ38">
        <v>6050.08</v>
      </c>
      <c r="AR38">
        <v>0</v>
      </c>
      <c r="AS38">
        <v>13969.64</v>
      </c>
      <c r="AT38">
        <v>3066.77</v>
      </c>
      <c r="AU38">
        <v>9547.4</v>
      </c>
      <c r="AV38">
        <v>56291.29</v>
      </c>
      <c r="AW38">
        <v>83273.509999999995</v>
      </c>
      <c r="AX38">
        <v>111136.44</v>
      </c>
      <c r="AY38">
        <v>47135.61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</row>
    <row r="39" spans="1:63" x14ac:dyDescent="0.3">
      <c r="A39" t="s">
        <v>200</v>
      </c>
      <c r="B39">
        <v>2036</v>
      </c>
      <c r="C39">
        <v>-1697933.12</v>
      </c>
      <c r="D39">
        <v>0</v>
      </c>
      <c r="E39">
        <v>-421302.99</v>
      </c>
      <c r="F39">
        <v>0</v>
      </c>
      <c r="G39">
        <v>-130983</v>
      </c>
      <c r="H39">
        <v>0</v>
      </c>
      <c r="I39">
        <v>-8435</v>
      </c>
      <c r="J39">
        <v>-6556</v>
      </c>
      <c r="K39">
        <v>-56286.14</v>
      </c>
      <c r="L39">
        <v>-15349.86</v>
      </c>
      <c r="M39">
        <v>0</v>
      </c>
      <c r="N39">
        <v>0</v>
      </c>
      <c r="O39">
        <v>-28729.78</v>
      </c>
      <c r="P39">
        <v>-12807.48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-54684.2</v>
      </c>
      <c r="X39">
        <v>1003156.28</v>
      </c>
      <c r="Y39">
        <v>13946.72</v>
      </c>
      <c r="Z39">
        <v>706880.3</v>
      </c>
      <c r="AA39">
        <v>82739.259999999995</v>
      </c>
      <c r="AB39">
        <v>35486.18</v>
      </c>
      <c r="AC39">
        <v>0</v>
      </c>
      <c r="AD39">
        <v>76806.53</v>
      </c>
      <c r="AE39">
        <v>12504.9</v>
      </c>
      <c r="AF39">
        <v>1908.97</v>
      </c>
      <c r="AG39">
        <v>350.26</v>
      </c>
      <c r="AH39">
        <v>0</v>
      </c>
      <c r="AI39">
        <v>39317.78</v>
      </c>
      <c r="AJ39">
        <v>11889.35</v>
      </c>
      <c r="AK39">
        <v>6230.6</v>
      </c>
      <c r="AL39">
        <v>2254.6999999999998</v>
      </c>
      <c r="AM39">
        <v>37845.129999999997</v>
      </c>
      <c r="AN39">
        <v>23453</v>
      </c>
      <c r="AO39">
        <v>18677.490000000002</v>
      </c>
      <c r="AP39">
        <v>59295.25</v>
      </c>
      <c r="AQ39">
        <v>32577.32</v>
      </c>
      <c r="AR39">
        <v>0</v>
      </c>
      <c r="AS39">
        <v>19737.599999999999</v>
      </c>
      <c r="AT39">
        <v>11068.38</v>
      </c>
      <c r="AU39">
        <v>11274.78</v>
      </c>
      <c r="AV39">
        <v>57213.99</v>
      </c>
      <c r="AW39">
        <v>0</v>
      </c>
      <c r="AX39">
        <v>100164.64</v>
      </c>
      <c r="AY39">
        <v>42541</v>
      </c>
      <c r="AZ39">
        <v>2655.68</v>
      </c>
      <c r="BA39">
        <v>0</v>
      </c>
      <c r="BB39">
        <v>8651</v>
      </c>
      <c r="BC39">
        <v>0</v>
      </c>
      <c r="BD39">
        <v>0</v>
      </c>
      <c r="BE39">
        <v>-22434.91</v>
      </c>
      <c r="BF39">
        <v>0</v>
      </c>
      <c r="BG39">
        <v>-8650.83</v>
      </c>
      <c r="BH39">
        <v>0</v>
      </c>
      <c r="BI39">
        <v>32031.22</v>
      </c>
      <c r="BJ39">
        <v>0</v>
      </c>
      <c r="BK39">
        <v>6607.52</v>
      </c>
    </row>
    <row r="40" spans="1:63" x14ac:dyDescent="0.3">
      <c r="A40" t="s">
        <v>367</v>
      </c>
      <c r="B40">
        <v>2037</v>
      </c>
      <c r="C40">
        <v>-1397412.64</v>
      </c>
      <c r="D40">
        <v>0</v>
      </c>
      <c r="E40">
        <v>-83593.17</v>
      </c>
      <c r="F40">
        <v>0</v>
      </c>
      <c r="G40">
        <v>-59730.04</v>
      </c>
      <c r="H40">
        <v>-10618.5</v>
      </c>
      <c r="I40">
        <v>-6393</v>
      </c>
      <c r="J40">
        <v>-16448.68</v>
      </c>
      <c r="K40">
        <v>-59195.19</v>
      </c>
      <c r="L40">
        <v>-24098.32</v>
      </c>
      <c r="M40">
        <v>0</v>
      </c>
      <c r="N40">
        <v>0</v>
      </c>
      <c r="O40">
        <v>-20554</v>
      </c>
      <c r="P40">
        <v>-20761.34</v>
      </c>
      <c r="Q40">
        <v>0</v>
      </c>
      <c r="R40">
        <v>0</v>
      </c>
      <c r="S40">
        <v>0</v>
      </c>
      <c r="T40">
        <v>0</v>
      </c>
      <c r="U40">
        <v>0</v>
      </c>
      <c r="V40">
        <v>-12754</v>
      </c>
      <c r="W40">
        <v>-51876</v>
      </c>
      <c r="X40">
        <v>691251.95</v>
      </c>
      <c r="Y40">
        <v>0</v>
      </c>
      <c r="Z40">
        <v>392763.27</v>
      </c>
      <c r="AA40">
        <v>29108.27</v>
      </c>
      <c r="AB40">
        <v>54979.76</v>
      </c>
      <c r="AC40">
        <v>0</v>
      </c>
      <c r="AD40">
        <v>72867.42</v>
      </c>
      <c r="AE40">
        <v>2328.7199999999998</v>
      </c>
      <c r="AF40">
        <v>361.5</v>
      </c>
      <c r="AG40">
        <v>395.08</v>
      </c>
      <c r="AH40">
        <v>42</v>
      </c>
      <c r="AI40">
        <v>7566.17</v>
      </c>
      <c r="AJ40">
        <v>3264.99</v>
      </c>
      <c r="AK40">
        <v>27168.57</v>
      </c>
      <c r="AL40">
        <v>1409.32</v>
      </c>
      <c r="AM40">
        <v>50741.120000000003</v>
      </c>
      <c r="AN40">
        <v>27648</v>
      </c>
      <c r="AO40">
        <v>3862.42</v>
      </c>
      <c r="AP40">
        <v>43493.08</v>
      </c>
      <c r="AQ40">
        <v>7577.76</v>
      </c>
      <c r="AR40">
        <v>0</v>
      </c>
      <c r="AS40">
        <v>8602.43</v>
      </c>
      <c r="AT40">
        <v>9301.1299999999992</v>
      </c>
      <c r="AU40">
        <v>15498.8</v>
      </c>
      <c r="AV40">
        <v>75992.990000000005</v>
      </c>
      <c r="AW40">
        <v>65638.97</v>
      </c>
      <c r="AX40">
        <v>97181.51</v>
      </c>
      <c r="AY40">
        <v>35233.11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-23023.54</v>
      </c>
      <c r="BF40">
        <v>0</v>
      </c>
      <c r="BG40">
        <v>0</v>
      </c>
      <c r="BH40">
        <v>0</v>
      </c>
      <c r="BI40">
        <v>9627</v>
      </c>
      <c r="BJ40">
        <v>0</v>
      </c>
      <c r="BK40">
        <v>6440.99</v>
      </c>
    </row>
    <row r="41" spans="1:63" x14ac:dyDescent="0.3">
      <c r="A41" t="s">
        <v>330</v>
      </c>
      <c r="B41">
        <v>3523</v>
      </c>
      <c r="C41">
        <v>-3291360.46</v>
      </c>
      <c r="D41">
        <v>0</v>
      </c>
      <c r="E41">
        <v>-126972.71</v>
      </c>
      <c r="F41">
        <v>0</v>
      </c>
      <c r="G41">
        <v>-213800.01</v>
      </c>
      <c r="H41">
        <v>-1000</v>
      </c>
      <c r="I41">
        <v>-11800.55</v>
      </c>
      <c r="J41">
        <v>-107349.72</v>
      </c>
      <c r="K41">
        <v>-89681.33</v>
      </c>
      <c r="L41">
        <v>-52910.9</v>
      </c>
      <c r="M41">
        <v>0</v>
      </c>
      <c r="N41">
        <v>0</v>
      </c>
      <c r="O41">
        <v>-64229.66</v>
      </c>
      <c r="P41">
        <v>-32917.129999999997</v>
      </c>
      <c r="Q41">
        <v>0</v>
      </c>
      <c r="R41">
        <v>0</v>
      </c>
      <c r="S41">
        <v>0</v>
      </c>
      <c r="T41">
        <v>0</v>
      </c>
      <c r="U41">
        <v>0</v>
      </c>
      <c r="V41">
        <v>-41138.379999999997</v>
      </c>
      <c r="W41">
        <v>-115190</v>
      </c>
      <c r="X41">
        <v>1786880.08</v>
      </c>
      <c r="Y41">
        <v>0</v>
      </c>
      <c r="Z41">
        <v>960099.11</v>
      </c>
      <c r="AA41">
        <v>201918.09</v>
      </c>
      <c r="AB41">
        <v>132482.64000000001</v>
      </c>
      <c r="AC41">
        <v>0</v>
      </c>
      <c r="AD41">
        <v>139361.78</v>
      </c>
      <c r="AE41">
        <v>30637.439999999999</v>
      </c>
      <c r="AF41">
        <v>2922</v>
      </c>
      <c r="AG41">
        <v>10294.450000000001</v>
      </c>
      <c r="AH41">
        <v>0</v>
      </c>
      <c r="AI41">
        <v>16232</v>
      </c>
      <c r="AJ41">
        <v>3465.56</v>
      </c>
      <c r="AK41">
        <v>9666.1299999999992</v>
      </c>
      <c r="AL41">
        <v>5944.22</v>
      </c>
      <c r="AM41">
        <v>37198.31</v>
      </c>
      <c r="AN41">
        <v>54784</v>
      </c>
      <c r="AO41">
        <v>12951.02</v>
      </c>
      <c r="AP41">
        <v>135334.32</v>
      </c>
      <c r="AQ41">
        <v>16670.03</v>
      </c>
      <c r="AR41">
        <v>0</v>
      </c>
      <c r="AS41">
        <v>16372.21</v>
      </c>
      <c r="AT41">
        <v>23563.89</v>
      </c>
      <c r="AU41">
        <v>894.5</v>
      </c>
      <c r="AV41">
        <v>185488.69</v>
      </c>
      <c r="AW41">
        <v>46992.57</v>
      </c>
      <c r="AX41">
        <v>219675.99</v>
      </c>
      <c r="AY41">
        <v>38404.239999999998</v>
      </c>
      <c r="AZ41">
        <v>6114</v>
      </c>
      <c r="BA41">
        <v>0</v>
      </c>
      <c r="BB41">
        <v>0</v>
      </c>
      <c r="BC41">
        <v>0</v>
      </c>
      <c r="BD41">
        <v>0</v>
      </c>
      <c r="BE41">
        <v>-35074.769999999997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9975</v>
      </c>
    </row>
    <row r="42" spans="1:63" x14ac:dyDescent="0.3">
      <c r="A42" t="s">
        <v>322</v>
      </c>
      <c r="B42">
        <v>5948</v>
      </c>
      <c r="C42">
        <v>-979000.51</v>
      </c>
      <c r="D42">
        <v>0</v>
      </c>
      <c r="E42">
        <v>-16755.23</v>
      </c>
      <c r="F42">
        <v>0</v>
      </c>
      <c r="G42">
        <v>-9288.77</v>
      </c>
      <c r="H42">
        <v>-54409.38</v>
      </c>
      <c r="I42">
        <v>0</v>
      </c>
      <c r="J42">
        <v>-83159.210000000006</v>
      </c>
      <c r="K42">
        <v>0</v>
      </c>
      <c r="L42">
        <v>-404</v>
      </c>
      <c r="M42">
        <v>-5000</v>
      </c>
      <c r="N42">
        <v>-2859.97</v>
      </c>
      <c r="O42">
        <v>-19825.849999999999</v>
      </c>
      <c r="P42">
        <v>-310366.90999999997</v>
      </c>
      <c r="Q42">
        <v>0</v>
      </c>
      <c r="R42">
        <v>0</v>
      </c>
      <c r="S42">
        <v>0</v>
      </c>
      <c r="T42">
        <v>-63095.22</v>
      </c>
      <c r="U42">
        <v>0</v>
      </c>
      <c r="V42">
        <v>0</v>
      </c>
      <c r="W42">
        <v>0</v>
      </c>
      <c r="X42">
        <v>745554.42</v>
      </c>
      <c r="Y42">
        <v>0</v>
      </c>
      <c r="Z42">
        <v>237229.16</v>
      </c>
      <c r="AA42">
        <v>13063.52</v>
      </c>
      <c r="AB42">
        <v>78030.31</v>
      </c>
      <c r="AC42">
        <v>0</v>
      </c>
      <c r="AD42">
        <v>7868.49</v>
      </c>
      <c r="AE42">
        <v>440.03</v>
      </c>
      <c r="AF42">
        <v>13075.26</v>
      </c>
      <c r="AG42">
        <v>424.77</v>
      </c>
      <c r="AH42">
        <v>8794.94</v>
      </c>
      <c r="AI42">
        <v>18857.46</v>
      </c>
      <c r="AJ42">
        <v>649.97</v>
      </c>
      <c r="AK42">
        <v>30071.1</v>
      </c>
      <c r="AL42">
        <v>6886.69</v>
      </c>
      <c r="AM42">
        <v>33504.99</v>
      </c>
      <c r="AN42">
        <v>17543.93</v>
      </c>
      <c r="AO42">
        <v>65563.64</v>
      </c>
      <c r="AP42">
        <v>72692.27</v>
      </c>
      <c r="AQ42">
        <v>21313.56</v>
      </c>
      <c r="AR42">
        <v>0</v>
      </c>
      <c r="AS42">
        <v>22752.58</v>
      </c>
      <c r="AT42">
        <v>4682.45</v>
      </c>
      <c r="AU42">
        <v>3372.87</v>
      </c>
      <c r="AV42">
        <v>40461.129999999997</v>
      </c>
      <c r="AW42">
        <v>0</v>
      </c>
      <c r="AX42">
        <v>14805.5</v>
      </c>
      <c r="AY42">
        <v>46341.14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</row>
    <row r="43" spans="1:63" x14ac:dyDescent="0.3">
      <c r="A43" t="s">
        <v>321</v>
      </c>
      <c r="B43">
        <v>5949</v>
      </c>
      <c r="C43">
        <v>-1782448.51</v>
      </c>
      <c r="D43">
        <v>0</v>
      </c>
      <c r="E43">
        <v>-32296.04</v>
      </c>
      <c r="F43">
        <v>0</v>
      </c>
      <c r="G43">
        <v>-15234.97</v>
      </c>
      <c r="H43">
        <v>0</v>
      </c>
      <c r="I43">
        <v>-5814.21</v>
      </c>
      <c r="J43">
        <v>0</v>
      </c>
      <c r="K43">
        <v>-1981</v>
      </c>
      <c r="L43">
        <v>-30513.5</v>
      </c>
      <c r="M43">
        <v>0</v>
      </c>
      <c r="N43">
        <v>-16712.46</v>
      </c>
      <c r="O43">
        <v>-24112.84</v>
      </c>
      <c r="P43">
        <v>-1394195.43</v>
      </c>
      <c r="Q43">
        <v>0</v>
      </c>
      <c r="R43">
        <v>0</v>
      </c>
      <c r="S43">
        <v>0</v>
      </c>
      <c r="T43">
        <v>0</v>
      </c>
      <c r="U43">
        <v>0</v>
      </c>
      <c r="V43">
        <v>-4213.2299999999996</v>
      </c>
      <c r="W43">
        <v>-81072</v>
      </c>
      <c r="X43">
        <v>1220315.8500000001</v>
      </c>
      <c r="Y43">
        <v>0</v>
      </c>
      <c r="Z43">
        <v>1187766.6100000001</v>
      </c>
      <c r="AA43">
        <v>58936.03</v>
      </c>
      <c r="AB43">
        <v>109369.33</v>
      </c>
      <c r="AC43">
        <v>0</v>
      </c>
      <c r="AD43">
        <v>14227.07</v>
      </c>
      <c r="AE43">
        <v>77497.919999999998</v>
      </c>
      <c r="AF43">
        <v>27023.93</v>
      </c>
      <c r="AG43">
        <v>595.94000000000005</v>
      </c>
      <c r="AH43">
        <v>0</v>
      </c>
      <c r="AI43">
        <v>29024.38</v>
      </c>
      <c r="AJ43">
        <v>0</v>
      </c>
      <c r="AK43">
        <v>68212.25</v>
      </c>
      <c r="AL43">
        <v>3007.42</v>
      </c>
      <c r="AM43">
        <v>45448.93</v>
      </c>
      <c r="AN43">
        <v>31488</v>
      </c>
      <c r="AO43">
        <v>11134.57</v>
      </c>
      <c r="AP43">
        <v>133326.67000000001</v>
      </c>
      <c r="AQ43">
        <v>19201.59</v>
      </c>
      <c r="AR43">
        <v>0</v>
      </c>
      <c r="AS43">
        <v>9652.0499999999993</v>
      </c>
      <c r="AT43">
        <v>24632.66</v>
      </c>
      <c r="AU43">
        <v>3471</v>
      </c>
      <c r="AV43">
        <v>119200.13</v>
      </c>
      <c r="AW43">
        <v>38965</v>
      </c>
      <c r="AX43">
        <v>34975.54</v>
      </c>
      <c r="AY43">
        <v>152281.97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</row>
    <row r="44" spans="1:63" x14ac:dyDescent="0.3">
      <c r="A44" t="s">
        <v>153</v>
      </c>
      <c r="B44">
        <v>3513</v>
      </c>
      <c r="C44">
        <v>-1843382.28</v>
      </c>
      <c r="D44">
        <v>0</v>
      </c>
      <c r="E44">
        <v>-75209.22</v>
      </c>
      <c r="F44">
        <v>0</v>
      </c>
      <c r="G44">
        <v>-19389.97</v>
      </c>
      <c r="H44">
        <v>-69539.63</v>
      </c>
      <c r="I44">
        <v>-1400</v>
      </c>
      <c r="J44">
        <v>-122000</v>
      </c>
      <c r="K44">
        <v>-1972.67</v>
      </c>
      <c r="L44">
        <v>-35354.68</v>
      </c>
      <c r="M44">
        <v>0</v>
      </c>
      <c r="N44">
        <v>0</v>
      </c>
      <c r="O44">
        <v>-47564.98</v>
      </c>
      <c r="P44">
        <v>-328355.3</v>
      </c>
      <c r="Q44">
        <v>0</v>
      </c>
      <c r="R44">
        <v>0</v>
      </c>
      <c r="S44">
        <v>0</v>
      </c>
      <c r="T44">
        <v>0</v>
      </c>
      <c r="U44">
        <v>0</v>
      </c>
      <c r="V44">
        <v>-4553</v>
      </c>
      <c r="W44">
        <v>-60454</v>
      </c>
      <c r="X44">
        <v>1305318.07</v>
      </c>
      <c r="Y44">
        <v>0</v>
      </c>
      <c r="Z44">
        <v>164217.69</v>
      </c>
      <c r="AA44">
        <v>36491.129999999997</v>
      </c>
      <c r="AB44">
        <v>112955.97</v>
      </c>
      <c r="AC44">
        <v>0</v>
      </c>
      <c r="AD44">
        <v>40591.18</v>
      </c>
      <c r="AE44">
        <v>2726.26</v>
      </c>
      <c r="AF44">
        <v>2012.5</v>
      </c>
      <c r="AG44">
        <v>629.14</v>
      </c>
      <c r="AH44">
        <v>0</v>
      </c>
      <c r="AI44">
        <v>17447.2</v>
      </c>
      <c r="AJ44">
        <v>440</v>
      </c>
      <c r="AK44">
        <v>39983.97</v>
      </c>
      <c r="AL44">
        <v>6636.53</v>
      </c>
      <c r="AM44">
        <v>47429.17</v>
      </c>
      <c r="AN44">
        <v>4787.2</v>
      </c>
      <c r="AO44">
        <v>112877.8</v>
      </c>
      <c r="AP44">
        <v>141824.56</v>
      </c>
      <c r="AQ44">
        <v>15405.17</v>
      </c>
      <c r="AR44">
        <v>0</v>
      </c>
      <c r="AS44">
        <v>11464.93</v>
      </c>
      <c r="AT44">
        <v>6022.31</v>
      </c>
      <c r="AU44">
        <v>42664.12</v>
      </c>
      <c r="AV44">
        <v>114862.39999999999</v>
      </c>
      <c r="AW44">
        <v>0</v>
      </c>
      <c r="AX44">
        <v>285061.45</v>
      </c>
      <c r="AY44">
        <v>26667.88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</row>
    <row r="45" spans="1:63" x14ac:dyDescent="0.3">
      <c r="A45" t="s">
        <v>353</v>
      </c>
      <c r="B45">
        <v>3305</v>
      </c>
      <c r="C45">
        <v>-770841.06</v>
      </c>
      <c r="D45">
        <v>0</v>
      </c>
      <c r="E45">
        <v>-36898.230000000003</v>
      </c>
      <c r="F45">
        <v>0</v>
      </c>
      <c r="G45">
        <v>-25595.040000000001</v>
      </c>
      <c r="H45">
        <v>0</v>
      </c>
      <c r="I45">
        <v>-37766.15</v>
      </c>
      <c r="J45">
        <v>-4900</v>
      </c>
      <c r="K45">
        <v>-7326.58</v>
      </c>
      <c r="L45">
        <v>-13992.12</v>
      </c>
      <c r="M45">
        <v>-1752</v>
      </c>
      <c r="N45">
        <v>-252</v>
      </c>
      <c r="O45">
        <v>-16615.650000000001</v>
      </c>
      <c r="P45">
        <v>-7733.08</v>
      </c>
      <c r="Q45">
        <v>0</v>
      </c>
      <c r="R45">
        <v>0</v>
      </c>
      <c r="S45">
        <v>0</v>
      </c>
      <c r="T45">
        <v>0</v>
      </c>
      <c r="U45">
        <v>0</v>
      </c>
      <c r="V45">
        <v>-5317.75</v>
      </c>
      <c r="W45">
        <v>-39433</v>
      </c>
      <c r="X45">
        <v>532932.96</v>
      </c>
      <c r="Y45">
        <v>0</v>
      </c>
      <c r="Z45">
        <v>142863.49</v>
      </c>
      <c r="AA45">
        <v>43179.519999999997</v>
      </c>
      <c r="AB45">
        <v>32368.28</v>
      </c>
      <c r="AC45">
        <v>0</v>
      </c>
      <c r="AD45">
        <v>37495.370000000003</v>
      </c>
      <c r="AE45">
        <v>4925.1499999999996</v>
      </c>
      <c r="AF45">
        <v>1359</v>
      </c>
      <c r="AG45">
        <v>5828.41</v>
      </c>
      <c r="AH45">
        <v>0</v>
      </c>
      <c r="AI45">
        <v>6875.01</v>
      </c>
      <c r="AJ45">
        <v>0</v>
      </c>
      <c r="AK45">
        <v>772.29</v>
      </c>
      <c r="AL45">
        <v>1340.08</v>
      </c>
      <c r="AM45">
        <v>16980.009999999998</v>
      </c>
      <c r="AN45">
        <v>1587.2</v>
      </c>
      <c r="AO45">
        <v>5330.91</v>
      </c>
      <c r="AP45">
        <v>49948.54</v>
      </c>
      <c r="AQ45">
        <v>8178.53</v>
      </c>
      <c r="AR45">
        <v>0</v>
      </c>
      <c r="AS45">
        <v>7980.75</v>
      </c>
      <c r="AT45">
        <v>4483.5</v>
      </c>
      <c r="AU45">
        <v>4843.05</v>
      </c>
      <c r="AV45">
        <v>43984.37</v>
      </c>
      <c r="AW45">
        <v>0</v>
      </c>
      <c r="AX45">
        <v>20946.25</v>
      </c>
      <c r="AY45">
        <v>24189.75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</row>
    <row r="46" spans="1:63" x14ac:dyDescent="0.3">
      <c r="A46" t="s">
        <v>197</v>
      </c>
      <c r="B46">
        <v>2042</v>
      </c>
      <c r="C46">
        <v>-1921644.83</v>
      </c>
      <c r="D46">
        <v>0</v>
      </c>
      <c r="E46">
        <v>-80216.800000000003</v>
      </c>
      <c r="F46">
        <v>0</v>
      </c>
      <c r="G46">
        <v>-42850.64</v>
      </c>
      <c r="H46">
        <v>0</v>
      </c>
      <c r="I46">
        <v>-7275</v>
      </c>
      <c r="J46">
        <v>-121049.15</v>
      </c>
      <c r="K46">
        <v>-15006.73</v>
      </c>
      <c r="L46">
        <v>-48454</v>
      </c>
      <c r="M46">
        <v>-13039.5</v>
      </c>
      <c r="N46">
        <v>0</v>
      </c>
      <c r="O46">
        <v>-37393.72</v>
      </c>
      <c r="P46">
        <v>-10179.049999999999</v>
      </c>
      <c r="Q46">
        <v>0</v>
      </c>
      <c r="R46">
        <v>0</v>
      </c>
      <c r="S46">
        <v>0</v>
      </c>
      <c r="T46">
        <v>0</v>
      </c>
      <c r="U46">
        <v>0</v>
      </c>
      <c r="V46">
        <v>-9648.8799999999992</v>
      </c>
      <c r="W46">
        <v>-81281</v>
      </c>
      <c r="X46">
        <v>1071092.6000000001</v>
      </c>
      <c r="Y46">
        <v>0</v>
      </c>
      <c r="Z46">
        <v>557778.44999999995</v>
      </c>
      <c r="AA46">
        <v>32797.42</v>
      </c>
      <c r="AB46">
        <v>82339.44</v>
      </c>
      <c r="AC46">
        <v>0</v>
      </c>
      <c r="AD46">
        <v>173558.2</v>
      </c>
      <c r="AE46">
        <v>9438.2999999999993</v>
      </c>
      <c r="AF46">
        <v>913</v>
      </c>
      <c r="AG46">
        <v>10536.38</v>
      </c>
      <c r="AH46">
        <v>0</v>
      </c>
      <c r="AI46">
        <v>10604.98</v>
      </c>
      <c r="AJ46">
        <v>8680</v>
      </c>
      <c r="AK46">
        <v>40182.239999999998</v>
      </c>
      <c r="AL46">
        <v>3860.28</v>
      </c>
      <c r="AM46">
        <v>32595.45</v>
      </c>
      <c r="AN46">
        <v>0</v>
      </c>
      <c r="AO46">
        <v>11115.9</v>
      </c>
      <c r="AP46">
        <v>76675.649999999994</v>
      </c>
      <c r="AQ46">
        <v>7856.33</v>
      </c>
      <c r="AR46">
        <v>0</v>
      </c>
      <c r="AS46">
        <v>11679.71</v>
      </c>
      <c r="AT46">
        <v>15604.47</v>
      </c>
      <c r="AU46">
        <v>5435.22</v>
      </c>
      <c r="AV46">
        <v>115031.99</v>
      </c>
      <c r="AW46">
        <v>16664.759999999998</v>
      </c>
      <c r="AX46">
        <v>111915.15</v>
      </c>
      <c r="AY46">
        <v>13764.98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-27244.13</v>
      </c>
      <c r="BF46">
        <v>0</v>
      </c>
      <c r="BG46">
        <v>0</v>
      </c>
      <c r="BH46">
        <v>0</v>
      </c>
      <c r="BI46">
        <v>10247</v>
      </c>
      <c r="BJ46">
        <v>0</v>
      </c>
      <c r="BK46">
        <v>0</v>
      </c>
    </row>
    <row r="47" spans="1:63" x14ac:dyDescent="0.3">
      <c r="A47" t="s">
        <v>195</v>
      </c>
      <c r="B47">
        <v>2044</v>
      </c>
      <c r="C47">
        <v>-1750104.96</v>
      </c>
      <c r="D47">
        <v>0</v>
      </c>
      <c r="E47">
        <v>-65385.919999999998</v>
      </c>
      <c r="F47">
        <v>0</v>
      </c>
      <c r="G47">
        <v>-72459.97</v>
      </c>
      <c r="H47">
        <v>0</v>
      </c>
      <c r="I47">
        <v>-30873</v>
      </c>
      <c r="J47">
        <v>-14668.19</v>
      </c>
      <c r="K47">
        <v>-48413.74</v>
      </c>
      <c r="L47">
        <v>0</v>
      </c>
      <c r="M47">
        <v>-240</v>
      </c>
      <c r="N47">
        <v>0</v>
      </c>
      <c r="O47">
        <v>-5606.55</v>
      </c>
      <c r="P47">
        <v>-1807.41</v>
      </c>
      <c r="Q47">
        <v>0</v>
      </c>
      <c r="R47">
        <v>0</v>
      </c>
      <c r="S47">
        <v>0</v>
      </c>
      <c r="T47">
        <v>0</v>
      </c>
      <c r="U47">
        <v>0</v>
      </c>
      <c r="V47">
        <v>-12006.75</v>
      </c>
      <c r="W47">
        <v>-144572.04</v>
      </c>
      <c r="X47">
        <v>878570.43</v>
      </c>
      <c r="Y47">
        <v>5130.37</v>
      </c>
      <c r="Z47">
        <v>338542.81</v>
      </c>
      <c r="AA47">
        <v>24520.18</v>
      </c>
      <c r="AB47">
        <v>92400.1</v>
      </c>
      <c r="AC47">
        <v>0</v>
      </c>
      <c r="AD47">
        <v>69287.350000000006</v>
      </c>
      <c r="AE47">
        <v>6733.4</v>
      </c>
      <c r="AF47">
        <v>2920.11</v>
      </c>
      <c r="AG47">
        <v>6714.96</v>
      </c>
      <c r="AH47">
        <v>4302.03</v>
      </c>
      <c r="AI47">
        <v>25347.65</v>
      </c>
      <c r="AJ47">
        <v>-1259</v>
      </c>
      <c r="AK47">
        <v>54632.42</v>
      </c>
      <c r="AL47">
        <v>12770.91</v>
      </c>
      <c r="AM47">
        <v>59870.94</v>
      </c>
      <c r="AN47">
        <v>0</v>
      </c>
      <c r="AO47">
        <v>8832.77</v>
      </c>
      <c r="AP47">
        <v>46343.199999999997</v>
      </c>
      <c r="AQ47">
        <v>4828.01</v>
      </c>
      <c r="AR47">
        <v>0</v>
      </c>
      <c r="AS47">
        <v>17448.849999999999</v>
      </c>
      <c r="AT47">
        <v>13132.84</v>
      </c>
      <c r="AU47">
        <v>538.5</v>
      </c>
      <c r="AV47">
        <v>121743.97</v>
      </c>
      <c r="AW47">
        <v>70637.7</v>
      </c>
      <c r="AX47">
        <v>216216.7</v>
      </c>
      <c r="AY47">
        <v>36430.97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-24864.57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8560.7199999999993</v>
      </c>
    </row>
    <row r="48" spans="1:63" x14ac:dyDescent="0.3">
      <c r="A48" t="s">
        <v>196</v>
      </c>
      <c r="B48">
        <v>2043</v>
      </c>
      <c r="C48">
        <v>-2061637.42</v>
      </c>
      <c r="D48">
        <v>0</v>
      </c>
      <c r="E48">
        <v>-111142.55</v>
      </c>
      <c r="F48">
        <v>0</v>
      </c>
      <c r="G48">
        <v>-124955.03</v>
      </c>
      <c r="H48">
        <v>0</v>
      </c>
      <c r="I48">
        <v>-50811.08</v>
      </c>
      <c r="J48">
        <v>-68769.210000000006</v>
      </c>
      <c r="K48">
        <v>-7690.47</v>
      </c>
      <c r="L48">
        <v>-80883</v>
      </c>
      <c r="M48">
        <v>-870</v>
      </c>
      <c r="N48">
        <v>0</v>
      </c>
      <c r="O48">
        <v>-54684.36</v>
      </c>
      <c r="P48">
        <v>-18429.18</v>
      </c>
      <c r="Q48">
        <v>0</v>
      </c>
      <c r="R48">
        <v>0</v>
      </c>
      <c r="S48">
        <v>0</v>
      </c>
      <c r="T48">
        <v>0</v>
      </c>
      <c r="U48">
        <v>0</v>
      </c>
      <c r="V48">
        <v>-29245</v>
      </c>
      <c r="W48">
        <v>-20416</v>
      </c>
      <c r="X48">
        <v>1203172.1299999999</v>
      </c>
      <c r="Y48">
        <v>812.11</v>
      </c>
      <c r="Z48">
        <v>381019.44</v>
      </c>
      <c r="AA48">
        <v>27283.62</v>
      </c>
      <c r="AB48">
        <v>61261.11</v>
      </c>
      <c r="AC48">
        <v>0</v>
      </c>
      <c r="AD48">
        <v>27919.25</v>
      </c>
      <c r="AE48">
        <v>9228.3799999999992</v>
      </c>
      <c r="AF48">
        <v>6012.54</v>
      </c>
      <c r="AG48">
        <v>8196</v>
      </c>
      <c r="AH48">
        <v>5427.39</v>
      </c>
      <c r="AI48">
        <v>29790.09</v>
      </c>
      <c r="AJ48">
        <v>4244.7</v>
      </c>
      <c r="AK48">
        <v>78925.95</v>
      </c>
      <c r="AL48">
        <v>18435.240000000002</v>
      </c>
      <c r="AM48">
        <v>87569.66</v>
      </c>
      <c r="AN48">
        <v>7235.5</v>
      </c>
      <c r="AO48">
        <v>12251.93</v>
      </c>
      <c r="AP48">
        <v>102422.2</v>
      </c>
      <c r="AQ48">
        <v>11194.3</v>
      </c>
      <c r="AR48">
        <v>0</v>
      </c>
      <c r="AS48">
        <v>25535.86</v>
      </c>
      <c r="AT48">
        <v>16416.05</v>
      </c>
      <c r="AU48">
        <v>844.5</v>
      </c>
      <c r="AV48">
        <v>90926.399999999994</v>
      </c>
      <c r="AW48">
        <v>69486</v>
      </c>
      <c r="AX48">
        <v>189649.15</v>
      </c>
      <c r="AY48">
        <v>36339.730000000003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-27807.71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</row>
    <row r="49" spans="1:63" x14ac:dyDescent="0.3">
      <c r="A49" t="s">
        <v>193</v>
      </c>
      <c r="B49">
        <v>2053</v>
      </c>
      <c r="C49">
        <v>-1130038.72</v>
      </c>
      <c r="D49">
        <v>0</v>
      </c>
      <c r="E49">
        <v>-67126.78</v>
      </c>
      <c r="F49">
        <v>0</v>
      </c>
      <c r="G49">
        <v>-5540.03</v>
      </c>
      <c r="H49">
        <v>-47805.13</v>
      </c>
      <c r="I49">
        <v>-3169.82</v>
      </c>
      <c r="J49">
        <v>-7750.64</v>
      </c>
      <c r="K49">
        <v>0</v>
      </c>
      <c r="L49">
        <v>-5565.36</v>
      </c>
      <c r="M49">
        <v>0</v>
      </c>
      <c r="N49">
        <v>0</v>
      </c>
      <c r="O49">
        <v>-8097.26</v>
      </c>
      <c r="P49">
        <v>-526363.57999999996</v>
      </c>
      <c r="Q49">
        <v>0</v>
      </c>
      <c r="R49">
        <v>0</v>
      </c>
      <c r="S49">
        <v>0</v>
      </c>
      <c r="T49">
        <v>0</v>
      </c>
      <c r="U49">
        <v>0</v>
      </c>
      <c r="V49">
        <v>-2664.88</v>
      </c>
      <c r="W49">
        <v>-56009</v>
      </c>
      <c r="X49">
        <v>661606.57999999996</v>
      </c>
      <c r="Y49">
        <v>0</v>
      </c>
      <c r="Z49">
        <v>675264.59</v>
      </c>
      <c r="AA49">
        <v>16731.28</v>
      </c>
      <c r="AB49">
        <v>134048.22</v>
      </c>
      <c r="AC49">
        <v>0</v>
      </c>
      <c r="AD49">
        <v>0</v>
      </c>
      <c r="AE49">
        <v>6887.38</v>
      </c>
      <c r="AF49">
        <v>4675.66</v>
      </c>
      <c r="AG49">
        <v>338.64</v>
      </c>
      <c r="AH49">
        <v>0</v>
      </c>
      <c r="AI49">
        <v>21802.22</v>
      </c>
      <c r="AJ49">
        <v>10947.34</v>
      </c>
      <c r="AK49">
        <v>32993.589999999997</v>
      </c>
      <c r="AL49">
        <v>485.71</v>
      </c>
      <c r="AM49">
        <v>10688.9</v>
      </c>
      <c r="AN49">
        <v>7782.4</v>
      </c>
      <c r="AO49">
        <v>53891.02</v>
      </c>
      <c r="AP49">
        <v>58959.38</v>
      </c>
      <c r="AQ49">
        <v>17936.099999999999</v>
      </c>
      <c r="AR49">
        <v>0</v>
      </c>
      <c r="AS49">
        <v>16810.73</v>
      </c>
      <c r="AT49">
        <v>16883.27</v>
      </c>
      <c r="AU49">
        <v>580.66999999999996</v>
      </c>
      <c r="AV49">
        <v>39780.9</v>
      </c>
      <c r="AW49">
        <v>8673.02</v>
      </c>
      <c r="AX49">
        <v>47113.35</v>
      </c>
      <c r="AY49">
        <v>21008.38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</row>
    <row r="50" spans="1:63" x14ac:dyDescent="0.3">
      <c r="A50" t="s">
        <v>194</v>
      </c>
      <c r="B50">
        <v>2045</v>
      </c>
      <c r="C50">
        <v>-1441979.31</v>
      </c>
      <c r="D50">
        <v>0</v>
      </c>
      <c r="E50">
        <v>-87044.21</v>
      </c>
      <c r="F50">
        <v>0</v>
      </c>
      <c r="G50">
        <v>-60669.48</v>
      </c>
      <c r="H50">
        <v>0</v>
      </c>
      <c r="I50">
        <v>-1483</v>
      </c>
      <c r="J50">
        <v>-12375.24</v>
      </c>
      <c r="K50">
        <v>-76029.350000000006</v>
      </c>
      <c r="L50">
        <v>-29747.040000000001</v>
      </c>
      <c r="M50">
        <v>0</v>
      </c>
      <c r="N50">
        <v>0</v>
      </c>
      <c r="O50">
        <v>-51532.480000000003</v>
      </c>
      <c r="P50">
        <v>-33804.080000000002</v>
      </c>
      <c r="Q50">
        <v>0</v>
      </c>
      <c r="R50">
        <v>0</v>
      </c>
      <c r="S50">
        <v>0</v>
      </c>
      <c r="T50">
        <v>0</v>
      </c>
      <c r="U50">
        <v>0</v>
      </c>
      <c r="V50">
        <v>-11936</v>
      </c>
      <c r="W50">
        <v>-44936</v>
      </c>
      <c r="X50">
        <v>751135</v>
      </c>
      <c r="Y50">
        <v>0</v>
      </c>
      <c r="Z50">
        <v>574836.14</v>
      </c>
      <c r="AA50">
        <v>61721.88</v>
      </c>
      <c r="AB50">
        <v>54882.91</v>
      </c>
      <c r="AC50">
        <v>0</v>
      </c>
      <c r="AD50">
        <v>40039.440000000002</v>
      </c>
      <c r="AE50">
        <v>6875.67</v>
      </c>
      <c r="AF50">
        <v>4208.16</v>
      </c>
      <c r="AG50">
        <v>348.6</v>
      </c>
      <c r="AH50">
        <v>0</v>
      </c>
      <c r="AI50">
        <v>6271.29</v>
      </c>
      <c r="AJ50">
        <v>306.68</v>
      </c>
      <c r="AK50">
        <v>452.95</v>
      </c>
      <c r="AL50">
        <v>3589.97</v>
      </c>
      <c r="AM50">
        <v>33843.480000000003</v>
      </c>
      <c r="AN50">
        <v>30464</v>
      </c>
      <c r="AO50">
        <v>8657.84</v>
      </c>
      <c r="AP50">
        <v>100631.58</v>
      </c>
      <c r="AQ50">
        <v>15022.98</v>
      </c>
      <c r="AR50">
        <v>0</v>
      </c>
      <c r="AS50">
        <v>10188.530000000001</v>
      </c>
      <c r="AT50">
        <v>8200</v>
      </c>
      <c r="AU50">
        <v>19525</v>
      </c>
      <c r="AV50">
        <v>55679.35</v>
      </c>
      <c r="AW50">
        <v>10281</v>
      </c>
      <c r="AX50">
        <v>70841</v>
      </c>
      <c r="AY50">
        <v>33487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-21620.85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</row>
    <row r="51" spans="1:63" x14ac:dyDescent="0.3">
      <c r="A51" t="s">
        <v>358</v>
      </c>
      <c r="B51">
        <v>2077</v>
      </c>
      <c r="C51">
        <v>-5648855.25</v>
      </c>
      <c r="D51">
        <v>0</v>
      </c>
      <c r="E51">
        <v>-749450.93</v>
      </c>
      <c r="F51">
        <v>0</v>
      </c>
      <c r="G51">
        <v>-588400.02</v>
      </c>
      <c r="H51">
        <v>-23520</v>
      </c>
      <c r="I51">
        <v>-27433.599999999999</v>
      </c>
      <c r="J51">
        <v>-15522.5</v>
      </c>
      <c r="K51">
        <v>-152397.53</v>
      </c>
      <c r="L51">
        <v>-73602.17</v>
      </c>
      <c r="M51">
        <v>0</v>
      </c>
      <c r="N51">
        <v>0</v>
      </c>
      <c r="O51">
        <v>-12577</v>
      </c>
      <c r="P51">
        <v>-33949.040000000001</v>
      </c>
      <c r="Q51">
        <v>0</v>
      </c>
      <c r="R51">
        <v>0</v>
      </c>
      <c r="S51">
        <v>0</v>
      </c>
      <c r="T51">
        <v>0</v>
      </c>
      <c r="U51">
        <v>-86274.880000000005</v>
      </c>
      <c r="V51">
        <v>-83975.5</v>
      </c>
      <c r="W51">
        <v>-115980</v>
      </c>
      <c r="X51">
        <v>3364268.51</v>
      </c>
      <c r="Y51">
        <v>0</v>
      </c>
      <c r="Z51">
        <v>1982367.97</v>
      </c>
      <c r="AA51">
        <v>334487.84999999998</v>
      </c>
      <c r="AB51">
        <v>269187.86</v>
      </c>
      <c r="AC51">
        <v>164826.26</v>
      </c>
      <c r="AD51">
        <v>286900.99</v>
      </c>
      <c r="AE51">
        <v>28710.93</v>
      </c>
      <c r="AF51">
        <v>3949.99</v>
      </c>
      <c r="AG51">
        <v>1392.74</v>
      </c>
      <c r="AH51">
        <v>0</v>
      </c>
      <c r="AI51">
        <v>89842.51</v>
      </c>
      <c r="AJ51">
        <v>19479.259999999998</v>
      </c>
      <c r="AK51">
        <v>12165.81</v>
      </c>
      <c r="AL51">
        <v>52009.07</v>
      </c>
      <c r="AM51">
        <v>122923.86</v>
      </c>
      <c r="AN51">
        <v>176293.2</v>
      </c>
      <c r="AO51">
        <v>45965.91</v>
      </c>
      <c r="AP51">
        <v>262830.81</v>
      </c>
      <c r="AQ51">
        <v>28569.07</v>
      </c>
      <c r="AR51">
        <v>0</v>
      </c>
      <c r="AS51">
        <v>95664.43</v>
      </c>
      <c r="AT51">
        <v>34669.22</v>
      </c>
      <c r="AU51">
        <v>39417.879999999997</v>
      </c>
      <c r="AV51">
        <v>200541.16</v>
      </c>
      <c r="AW51">
        <v>116103.66</v>
      </c>
      <c r="AX51">
        <v>363090.72</v>
      </c>
      <c r="AY51">
        <v>82650.320000000007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-66575.429999999993</v>
      </c>
      <c r="BF51">
        <v>0</v>
      </c>
      <c r="BG51">
        <v>0</v>
      </c>
      <c r="BH51">
        <v>0</v>
      </c>
      <c r="BI51">
        <v>22890</v>
      </c>
      <c r="BJ51">
        <v>0</v>
      </c>
      <c r="BK51">
        <v>17723.5</v>
      </c>
    </row>
    <row r="52" spans="1:63" x14ac:dyDescent="0.3">
      <c r="A52" t="s">
        <v>327</v>
      </c>
      <c r="B52">
        <v>5201</v>
      </c>
      <c r="C52">
        <v>-2077197.03</v>
      </c>
      <c r="D52">
        <v>0</v>
      </c>
      <c r="E52">
        <v>-166434.54</v>
      </c>
      <c r="F52">
        <v>0</v>
      </c>
      <c r="G52">
        <v>-124650</v>
      </c>
      <c r="H52">
        <v>-2780</v>
      </c>
      <c r="I52">
        <v>-15271.28</v>
      </c>
      <c r="J52">
        <v>-4801.3100000000004</v>
      </c>
      <c r="K52">
        <v>-48504.83</v>
      </c>
      <c r="L52">
        <v>-41787</v>
      </c>
      <c r="M52">
        <v>0</v>
      </c>
      <c r="N52">
        <v>-420</v>
      </c>
      <c r="O52">
        <v>-56798.1</v>
      </c>
      <c r="P52">
        <v>-24520.38</v>
      </c>
      <c r="Q52">
        <v>0</v>
      </c>
      <c r="R52">
        <v>0</v>
      </c>
      <c r="S52">
        <v>0</v>
      </c>
      <c r="T52">
        <v>0</v>
      </c>
      <c r="U52">
        <v>0</v>
      </c>
      <c r="V52">
        <v>-26181.63</v>
      </c>
      <c r="W52">
        <v>-85294</v>
      </c>
      <c r="X52">
        <v>1147208.25</v>
      </c>
      <c r="Y52">
        <v>1665.52</v>
      </c>
      <c r="Z52">
        <v>538620.71</v>
      </c>
      <c r="AA52">
        <v>71277.84</v>
      </c>
      <c r="AB52">
        <v>143026.28</v>
      </c>
      <c r="AC52">
        <v>0</v>
      </c>
      <c r="AD52">
        <v>39681.919999999998</v>
      </c>
      <c r="AE52">
        <v>4866.22</v>
      </c>
      <c r="AF52">
        <v>2456.12</v>
      </c>
      <c r="AG52">
        <v>687.24</v>
      </c>
      <c r="AH52">
        <v>0</v>
      </c>
      <c r="AI52">
        <v>66128.73</v>
      </c>
      <c r="AJ52">
        <v>32864.42</v>
      </c>
      <c r="AK52">
        <v>30174.05</v>
      </c>
      <c r="AL52">
        <v>7739.37</v>
      </c>
      <c r="AM52">
        <v>60666.58</v>
      </c>
      <c r="AN52">
        <v>4759.97</v>
      </c>
      <c r="AO52">
        <v>10829.63</v>
      </c>
      <c r="AP52">
        <v>118371.06</v>
      </c>
      <c r="AQ52">
        <v>15092.3</v>
      </c>
      <c r="AR52">
        <v>0</v>
      </c>
      <c r="AS52">
        <v>15664.56</v>
      </c>
      <c r="AT52">
        <v>16579.52</v>
      </c>
      <c r="AU52">
        <v>9199.73</v>
      </c>
      <c r="AV52">
        <v>123758.51</v>
      </c>
      <c r="AW52">
        <v>4860.16</v>
      </c>
      <c r="AX52">
        <v>91500.5</v>
      </c>
      <c r="AY52">
        <v>27851.53</v>
      </c>
      <c r="AZ52">
        <v>0</v>
      </c>
      <c r="BA52">
        <v>0</v>
      </c>
      <c r="BB52">
        <v>4651</v>
      </c>
      <c r="BC52">
        <v>0</v>
      </c>
      <c r="BD52">
        <v>0</v>
      </c>
      <c r="BE52">
        <v>-26383.11</v>
      </c>
      <c r="BF52">
        <v>-5100</v>
      </c>
      <c r="BG52">
        <v>-4651</v>
      </c>
      <c r="BH52">
        <v>0</v>
      </c>
      <c r="BI52">
        <v>18200</v>
      </c>
      <c r="BJ52">
        <v>0</v>
      </c>
      <c r="BK52">
        <v>0</v>
      </c>
    </row>
    <row r="53" spans="1:63" x14ac:dyDescent="0.3">
      <c r="A53" t="s">
        <v>343</v>
      </c>
      <c r="B53">
        <v>3501</v>
      </c>
      <c r="C53">
        <v>-1158702.3899999999</v>
      </c>
      <c r="D53">
        <v>0</v>
      </c>
      <c r="E53">
        <v>-51254.48</v>
      </c>
      <c r="F53">
        <v>0</v>
      </c>
      <c r="G53">
        <v>-59140.04</v>
      </c>
      <c r="H53">
        <v>-1200</v>
      </c>
      <c r="I53">
        <v>-5170.26</v>
      </c>
      <c r="J53">
        <v>-1741</v>
      </c>
      <c r="K53">
        <v>-28590.39</v>
      </c>
      <c r="L53">
        <v>-24818.959999999999</v>
      </c>
      <c r="M53">
        <v>0</v>
      </c>
      <c r="N53">
        <v>-4000</v>
      </c>
      <c r="O53">
        <v>-41071.85</v>
      </c>
      <c r="P53">
        <v>-9234.9500000000007</v>
      </c>
      <c r="Q53">
        <v>0</v>
      </c>
      <c r="R53">
        <v>0</v>
      </c>
      <c r="S53">
        <v>0</v>
      </c>
      <c r="T53">
        <v>0</v>
      </c>
      <c r="U53">
        <v>-7770</v>
      </c>
      <c r="V53">
        <v>-10930</v>
      </c>
      <c r="W53">
        <v>-47127</v>
      </c>
      <c r="X53">
        <v>650149.47</v>
      </c>
      <c r="Y53">
        <v>0</v>
      </c>
      <c r="Z53">
        <v>203015.49</v>
      </c>
      <c r="AA53">
        <v>70871.42</v>
      </c>
      <c r="AB53">
        <v>75148.97</v>
      </c>
      <c r="AC53">
        <v>0</v>
      </c>
      <c r="AD53">
        <v>39454.14</v>
      </c>
      <c r="AE53">
        <v>738.44</v>
      </c>
      <c r="AF53">
        <v>7086.24</v>
      </c>
      <c r="AG53">
        <v>341.96</v>
      </c>
      <c r="AH53">
        <v>0</v>
      </c>
      <c r="AI53">
        <v>16728.849999999999</v>
      </c>
      <c r="AJ53">
        <v>2323.2399999999998</v>
      </c>
      <c r="AK53">
        <v>2640.34</v>
      </c>
      <c r="AL53">
        <v>13330.34</v>
      </c>
      <c r="AM53">
        <v>29706.26</v>
      </c>
      <c r="AN53">
        <v>3713.2</v>
      </c>
      <c r="AO53">
        <v>8881.0300000000007</v>
      </c>
      <c r="AP53">
        <v>65727.86</v>
      </c>
      <c r="AQ53">
        <v>14500.32</v>
      </c>
      <c r="AR53">
        <v>0</v>
      </c>
      <c r="AS53">
        <v>21638.97</v>
      </c>
      <c r="AT53">
        <v>11278.09</v>
      </c>
      <c r="AU53">
        <v>3465.1</v>
      </c>
      <c r="AV53">
        <v>63111.46</v>
      </c>
      <c r="AW53">
        <v>90376.81</v>
      </c>
      <c r="AX53">
        <v>102093</v>
      </c>
      <c r="AY53">
        <v>20136.669999999998</v>
      </c>
      <c r="AZ53">
        <v>11693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</row>
    <row r="54" spans="1:63" x14ac:dyDescent="0.3">
      <c r="A54" t="s">
        <v>178</v>
      </c>
      <c r="B54">
        <v>2078</v>
      </c>
      <c r="C54">
        <v>-1598293.01</v>
      </c>
      <c r="D54">
        <v>0</v>
      </c>
      <c r="E54">
        <v>-62577.34</v>
      </c>
      <c r="F54">
        <v>0</v>
      </c>
      <c r="G54">
        <v>-30470.03</v>
      </c>
      <c r="H54">
        <v>-42480.47</v>
      </c>
      <c r="I54">
        <v>-7500</v>
      </c>
      <c r="J54">
        <v>0</v>
      </c>
      <c r="K54">
        <v>-4065.15</v>
      </c>
      <c r="L54">
        <v>-483.43</v>
      </c>
      <c r="M54">
        <v>-10800</v>
      </c>
      <c r="N54">
        <v>-1750</v>
      </c>
      <c r="O54">
        <v>-17013.97</v>
      </c>
      <c r="P54">
        <v>-187275.56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-80311.88</v>
      </c>
      <c r="X54">
        <v>916568.3</v>
      </c>
      <c r="Y54">
        <v>0</v>
      </c>
      <c r="Z54">
        <v>320002.84000000003</v>
      </c>
      <c r="AA54">
        <v>13424.1</v>
      </c>
      <c r="AB54">
        <v>173699.16</v>
      </c>
      <c r="AC54">
        <v>0</v>
      </c>
      <c r="AD54">
        <v>34611</v>
      </c>
      <c r="AE54">
        <v>5447.82</v>
      </c>
      <c r="AF54">
        <v>1773.23</v>
      </c>
      <c r="AG54">
        <v>23842.71</v>
      </c>
      <c r="AH54">
        <v>0</v>
      </c>
      <c r="AI54">
        <v>24632.54</v>
      </c>
      <c r="AJ54">
        <v>0</v>
      </c>
      <c r="AK54">
        <v>34053.26</v>
      </c>
      <c r="AL54">
        <v>1616.14</v>
      </c>
      <c r="AM54">
        <v>26753.98</v>
      </c>
      <c r="AN54">
        <v>0</v>
      </c>
      <c r="AO54">
        <v>72395.350000000006</v>
      </c>
      <c r="AP54">
        <v>88139.29</v>
      </c>
      <c r="AQ54">
        <v>6461.83</v>
      </c>
      <c r="AR54">
        <v>0</v>
      </c>
      <c r="AS54">
        <v>15793.21</v>
      </c>
      <c r="AT54">
        <v>5640.95</v>
      </c>
      <c r="AU54">
        <v>7601.84</v>
      </c>
      <c r="AV54">
        <v>49446.32</v>
      </c>
      <c r="AW54">
        <v>114712.77</v>
      </c>
      <c r="AX54">
        <v>56511.07</v>
      </c>
      <c r="AY54">
        <v>30754.98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</row>
    <row r="55" spans="1:63" x14ac:dyDescent="0.3">
      <c r="A55" t="s">
        <v>724</v>
      </c>
      <c r="B55">
        <v>2072</v>
      </c>
      <c r="C55">
        <v>-2786981.34</v>
      </c>
      <c r="D55">
        <v>0</v>
      </c>
      <c r="E55">
        <v>-225078.59</v>
      </c>
      <c r="F55">
        <v>0</v>
      </c>
      <c r="G55">
        <v>-193250.02</v>
      </c>
      <c r="H55">
        <v>-7511.4</v>
      </c>
      <c r="I55">
        <v>-11838.43</v>
      </c>
      <c r="J55">
        <v>-47805.07</v>
      </c>
      <c r="K55">
        <v>-100108.55</v>
      </c>
      <c r="L55">
        <v>-41261.9</v>
      </c>
      <c r="M55">
        <v>-17178.349999999999</v>
      </c>
      <c r="N55">
        <v>-18367.849999999999</v>
      </c>
      <c r="O55">
        <v>-37281.21</v>
      </c>
      <c r="P55">
        <v>-23849.38</v>
      </c>
      <c r="Q55">
        <v>0</v>
      </c>
      <c r="R55">
        <v>0</v>
      </c>
      <c r="S55">
        <v>0</v>
      </c>
      <c r="T55">
        <v>0</v>
      </c>
      <c r="U55">
        <v>0</v>
      </c>
      <c r="V55">
        <v>-16524.13</v>
      </c>
      <c r="W55">
        <v>-82075</v>
      </c>
      <c r="X55">
        <v>1581251.67</v>
      </c>
      <c r="Y55">
        <v>0</v>
      </c>
      <c r="Z55">
        <v>946825.6</v>
      </c>
      <c r="AA55">
        <v>70393.58</v>
      </c>
      <c r="AB55">
        <v>182719.38</v>
      </c>
      <c r="AC55">
        <v>0</v>
      </c>
      <c r="AD55">
        <v>63472.24</v>
      </c>
      <c r="AE55">
        <v>17685.98</v>
      </c>
      <c r="AF55">
        <v>7499.24</v>
      </c>
      <c r="AG55">
        <v>13044.27</v>
      </c>
      <c r="AH55">
        <v>12279</v>
      </c>
      <c r="AI55">
        <v>28941.58</v>
      </c>
      <c r="AJ55">
        <v>21165.5</v>
      </c>
      <c r="AK55">
        <v>67911.360000000001</v>
      </c>
      <c r="AL55">
        <v>5205.83</v>
      </c>
      <c r="AM55">
        <v>51885.9</v>
      </c>
      <c r="AN55">
        <v>46825.75</v>
      </c>
      <c r="AO55">
        <v>18870.32</v>
      </c>
      <c r="AP55">
        <v>78144.100000000006</v>
      </c>
      <c r="AQ55">
        <v>14119.4</v>
      </c>
      <c r="AR55">
        <v>0</v>
      </c>
      <c r="AS55">
        <v>26216.48</v>
      </c>
      <c r="AT55">
        <v>18791.29</v>
      </c>
      <c r="AU55">
        <v>10133.540000000001</v>
      </c>
      <c r="AV55">
        <v>132819.62</v>
      </c>
      <c r="AW55">
        <v>35764.74</v>
      </c>
      <c r="AX55">
        <v>155647.82</v>
      </c>
      <c r="AY55">
        <v>23949.39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-44588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17035</v>
      </c>
    </row>
    <row r="56" spans="1:63" x14ac:dyDescent="0.3">
      <c r="A56" t="s">
        <v>335</v>
      </c>
      <c r="B56">
        <v>3512</v>
      </c>
      <c r="C56">
        <v>-1616944.79</v>
      </c>
      <c r="D56">
        <v>0</v>
      </c>
      <c r="E56">
        <v>-34604.61</v>
      </c>
      <c r="F56">
        <v>0</v>
      </c>
      <c r="G56">
        <v>-9695.0300000000007</v>
      </c>
      <c r="H56">
        <v>0</v>
      </c>
      <c r="I56">
        <v>-2707.56</v>
      </c>
      <c r="J56">
        <v>-5030</v>
      </c>
      <c r="K56">
        <v>-23083</v>
      </c>
      <c r="L56">
        <v>-118535.33</v>
      </c>
      <c r="M56">
        <v>-1360</v>
      </c>
      <c r="N56">
        <v>-14621.5</v>
      </c>
      <c r="O56">
        <v>-114861.2</v>
      </c>
      <c r="P56">
        <v>-324321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-81119.88</v>
      </c>
      <c r="X56">
        <v>1138596</v>
      </c>
      <c r="Y56">
        <v>16224.33</v>
      </c>
      <c r="Z56">
        <v>331188.15999999997</v>
      </c>
      <c r="AA56">
        <v>76311.039999999994</v>
      </c>
      <c r="AB56">
        <v>172483.08</v>
      </c>
      <c r="AC56">
        <v>0</v>
      </c>
      <c r="AD56">
        <v>71479.06</v>
      </c>
      <c r="AE56">
        <v>9149.93</v>
      </c>
      <c r="AF56">
        <v>3973.9</v>
      </c>
      <c r="AG56">
        <v>9307.77</v>
      </c>
      <c r="AH56">
        <v>0</v>
      </c>
      <c r="AI56">
        <v>22437.33</v>
      </c>
      <c r="AJ56">
        <v>0</v>
      </c>
      <c r="AK56">
        <v>46007.11</v>
      </c>
      <c r="AL56">
        <v>3202.35</v>
      </c>
      <c r="AM56">
        <v>61884.42</v>
      </c>
      <c r="AN56">
        <v>12800</v>
      </c>
      <c r="AO56">
        <v>9581.76</v>
      </c>
      <c r="AP56">
        <v>85839</v>
      </c>
      <c r="AQ56">
        <v>14096</v>
      </c>
      <c r="AR56">
        <v>0</v>
      </c>
      <c r="AS56">
        <v>13807</v>
      </c>
      <c r="AT56">
        <v>13525.02</v>
      </c>
      <c r="AU56">
        <v>4656</v>
      </c>
      <c r="AV56">
        <v>175260.9</v>
      </c>
      <c r="AW56">
        <v>56596.59</v>
      </c>
      <c r="AX56">
        <v>101073</v>
      </c>
      <c r="AY56">
        <v>55811.58</v>
      </c>
      <c r="AZ56">
        <v>0</v>
      </c>
      <c r="BA56">
        <v>0</v>
      </c>
      <c r="BB56">
        <v>6076</v>
      </c>
      <c r="BC56">
        <v>0</v>
      </c>
      <c r="BD56">
        <v>0</v>
      </c>
      <c r="BE56">
        <v>0</v>
      </c>
      <c r="BF56">
        <v>0</v>
      </c>
      <c r="BG56">
        <v>-6076</v>
      </c>
      <c r="BH56">
        <v>0</v>
      </c>
      <c r="BI56">
        <v>0</v>
      </c>
      <c r="BJ56">
        <v>0</v>
      </c>
      <c r="BK56">
        <v>6076</v>
      </c>
    </row>
    <row r="57" spans="1:63" x14ac:dyDescent="0.3">
      <c r="A57" t="s">
        <v>337</v>
      </c>
      <c r="B57">
        <v>3510</v>
      </c>
      <c r="C57">
        <v>-1755370.73</v>
      </c>
      <c r="D57">
        <v>0</v>
      </c>
      <c r="E57">
        <v>-70689.2</v>
      </c>
      <c r="F57">
        <v>0</v>
      </c>
      <c r="G57">
        <v>-71378.03</v>
      </c>
      <c r="H57">
        <v>-3900</v>
      </c>
      <c r="I57">
        <v>-19964.580000000002</v>
      </c>
      <c r="J57">
        <v>-8570</v>
      </c>
      <c r="K57">
        <v>-16763</v>
      </c>
      <c r="L57">
        <v>-33898.800000000003</v>
      </c>
      <c r="M57">
        <v>0</v>
      </c>
      <c r="N57">
        <v>0</v>
      </c>
      <c r="O57">
        <v>-54426.9</v>
      </c>
      <c r="P57">
        <v>-28754.98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-83578.880000000005</v>
      </c>
      <c r="X57">
        <v>931273.32</v>
      </c>
      <c r="Y57">
        <v>4809.6400000000003</v>
      </c>
      <c r="Z57">
        <v>274047.75</v>
      </c>
      <c r="AA57">
        <v>34203.589999999997</v>
      </c>
      <c r="AB57">
        <v>95738.27</v>
      </c>
      <c r="AC57">
        <v>0</v>
      </c>
      <c r="AD57">
        <v>16471.8</v>
      </c>
      <c r="AE57">
        <v>5014.58</v>
      </c>
      <c r="AF57">
        <v>3705.2</v>
      </c>
      <c r="AG57">
        <v>645.74</v>
      </c>
      <c r="AH57">
        <v>0</v>
      </c>
      <c r="AI57">
        <v>13512.77</v>
      </c>
      <c r="AJ57">
        <v>2391.56</v>
      </c>
      <c r="AK57">
        <v>31213.1</v>
      </c>
      <c r="AL57">
        <v>8024.85</v>
      </c>
      <c r="AM57">
        <v>65416.32</v>
      </c>
      <c r="AN57">
        <v>6975.4</v>
      </c>
      <c r="AO57">
        <v>9091.2000000000007</v>
      </c>
      <c r="AP57">
        <v>122488.92</v>
      </c>
      <c r="AQ57">
        <v>8394.58</v>
      </c>
      <c r="AR57">
        <v>0</v>
      </c>
      <c r="AS57">
        <v>30171.03</v>
      </c>
      <c r="AT57">
        <v>18603.53</v>
      </c>
      <c r="AU57">
        <v>4591.7700000000004</v>
      </c>
      <c r="AV57">
        <v>111778.57</v>
      </c>
      <c r="AW57">
        <v>31217.43</v>
      </c>
      <c r="AX57">
        <v>159368.72</v>
      </c>
      <c r="AY57">
        <v>36577.08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</row>
    <row r="58" spans="1:63" x14ac:dyDescent="0.3">
      <c r="A58" t="s">
        <v>725</v>
      </c>
      <c r="B58">
        <v>3502</v>
      </c>
      <c r="C58">
        <v>-2212809.48</v>
      </c>
      <c r="D58">
        <v>0</v>
      </c>
      <c r="E58">
        <v>-146618.78</v>
      </c>
      <c r="F58">
        <v>0</v>
      </c>
      <c r="G58">
        <v>-155425.03</v>
      </c>
      <c r="H58">
        <v>0</v>
      </c>
      <c r="I58">
        <v>-24922</v>
      </c>
      <c r="J58">
        <v>-512</v>
      </c>
      <c r="K58">
        <v>-40102.019999999997</v>
      </c>
      <c r="L58">
        <v>-27618.78</v>
      </c>
      <c r="M58">
        <v>0</v>
      </c>
      <c r="N58">
        <v>0</v>
      </c>
      <c r="O58">
        <v>-23377.1</v>
      </c>
      <c r="P58">
        <v>-12753.88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-78452.88</v>
      </c>
      <c r="X58">
        <v>1122771.78</v>
      </c>
      <c r="Y58">
        <v>0</v>
      </c>
      <c r="Z58">
        <v>589167.18999999994</v>
      </c>
      <c r="AA58">
        <v>84692.12</v>
      </c>
      <c r="AB58">
        <v>62080.52</v>
      </c>
      <c r="AC58">
        <v>0</v>
      </c>
      <c r="AD58">
        <v>23518.27</v>
      </c>
      <c r="AE58">
        <v>2574.59</v>
      </c>
      <c r="AF58">
        <v>2660.03</v>
      </c>
      <c r="AG58">
        <v>639</v>
      </c>
      <c r="AH58">
        <v>0</v>
      </c>
      <c r="AI58">
        <v>24328.39</v>
      </c>
      <c r="AJ58">
        <v>0</v>
      </c>
      <c r="AK58">
        <v>3815.79</v>
      </c>
      <c r="AL58">
        <v>6304.01</v>
      </c>
      <c r="AM58">
        <v>26396.26</v>
      </c>
      <c r="AN58">
        <v>6092.8</v>
      </c>
      <c r="AO58">
        <v>8459.02</v>
      </c>
      <c r="AP58">
        <v>96111.26</v>
      </c>
      <c r="AQ58">
        <v>12529.05</v>
      </c>
      <c r="AR58">
        <v>0</v>
      </c>
      <c r="AS58">
        <v>41584.69</v>
      </c>
      <c r="AT58">
        <v>16831.59</v>
      </c>
      <c r="AU58">
        <v>4745.0200000000004</v>
      </c>
      <c r="AV58">
        <v>99797.32</v>
      </c>
      <c r="AW58">
        <v>28880.63</v>
      </c>
      <c r="AX58">
        <v>153985.22</v>
      </c>
      <c r="AY58">
        <v>47383.93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</row>
    <row r="59" spans="1:63" x14ac:dyDescent="0.3">
      <c r="A59" t="s">
        <v>347</v>
      </c>
      <c r="B59">
        <v>3315</v>
      </c>
      <c r="C59">
        <v>-991149.04</v>
      </c>
      <c r="D59">
        <v>0</v>
      </c>
      <c r="E59">
        <v>-16274.99</v>
      </c>
      <c r="F59">
        <v>0</v>
      </c>
      <c r="G59">
        <v>-16620</v>
      </c>
      <c r="H59">
        <v>-565</v>
      </c>
      <c r="I59">
        <v>-17830.400000000001</v>
      </c>
      <c r="J59">
        <v>-59963.24</v>
      </c>
      <c r="K59">
        <v>0</v>
      </c>
      <c r="L59">
        <v>-36856.42</v>
      </c>
      <c r="M59">
        <v>0</v>
      </c>
      <c r="N59">
        <v>0</v>
      </c>
      <c r="O59">
        <v>-18136.09</v>
      </c>
      <c r="P59">
        <v>-85615.69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-62096.85</v>
      </c>
      <c r="X59">
        <v>646073.56000000006</v>
      </c>
      <c r="Y59">
        <v>0</v>
      </c>
      <c r="Z59">
        <v>187945.28</v>
      </c>
      <c r="AA59">
        <v>41240.85</v>
      </c>
      <c r="AB59">
        <v>61639.58</v>
      </c>
      <c r="AC59">
        <v>0</v>
      </c>
      <c r="AD59">
        <v>65662.64</v>
      </c>
      <c r="AE59">
        <v>1432.89</v>
      </c>
      <c r="AF59">
        <v>2645.84</v>
      </c>
      <c r="AG59">
        <v>3930.81</v>
      </c>
      <c r="AH59">
        <v>1740</v>
      </c>
      <c r="AI59">
        <v>18923.400000000001</v>
      </c>
      <c r="AJ59">
        <v>0</v>
      </c>
      <c r="AK59">
        <v>3336.14</v>
      </c>
      <c r="AL59">
        <v>3934.2</v>
      </c>
      <c r="AM59">
        <v>31277.18</v>
      </c>
      <c r="AN59">
        <v>0</v>
      </c>
      <c r="AO59">
        <v>8249.2900000000009</v>
      </c>
      <c r="AP59">
        <v>42529.15</v>
      </c>
      <c r="AQ59">
        <v>10110.99</v>
      </c>
      <c r="AR59">
        <v>0</v>
      </c>
      <c r="AS59">
        <v>7090.56</v>
      </c>
      <c r="AT59">
        <v>6187.23</v>
      </c>
      <c r="AU59">
        <v>45266.69</v>
      </c>
      <c r="AV59">
        <v>70596.820000000007</v>
      </c>
      <c r="AW59">
        <v>13147.56</v>
      </c>
      <c r="AX59">
        <v>28080.33</v>
      </c>
      <c r="AY59">
        <v>31432.04</v>
      </c>
      <c r="AZ59">
        <v>0</v>
      </c>
      <c r="BA59">
        <v>0</v>
      </c>
      <c r="BB59">
        <v>0.4</v>
      </c>
      <c r="BC59">
        <v>0</v>
      </c>
      <c r="BD59">
        <v>0</v>
      </c>
      <c r="BE59">
        <v>0</v>
      </c>
      <c r="BF59">
        <v>-34585</v>
      </c>
      <c r="BG59">
        <v>0</v>
      </c>
      <c r="BH59">
        <v>0</v>
      </c>
      <c r="BI59">
        <v>0</v>
      </c>
      <c r="BJ59">
        <v>0</v>
      </c>
      <c r="BK59">
        <v>0</v>
      </c>
    </row>
    <row r="60" spans="1:63" x14ac:dyDescent="0.3">
      <c r="A60" t="s">
        <v>341</v>
      </c>
      <c r="B60">
        <v>3504</v>
      </c>
      <c r="C60">
        <v>-2153459.65</v>
      </c>
      <c r="D60">
        <v>0</v>
      </c>
      <c r="E60">
        <v>-66189.509999999995</v>
      </c>
      <c r="F60">
        <v>0</v>
      </c>
      <c r="G60">
        <v>-67670</v>
      </c>
      <c r="H60">
        <v>-4600</v>
      </c>
      <c r="I60">
        <v>-500</v>
      </c>
      <c r="J60">
        <v>-1560</v>
      </c>
      <c r="K60">
        <v>-142080.71</v>
      </c>
      <c r="L60">
        <v>-58529.43</v>
      </c>
      <c r="M60">
        <v>-11540</v>
      </c>
      <c r="N60">
        <v>0</v>
      </c>
      <c r="O60">
        <v>-134145.25</v>
      </c>
      <c r="P60">
        <v>-33136.410000000003</v>
      </c>
      <c r="Q60">
        <v>0</v>
      </c>
      <c r="R60">
        <v>0</v>
      </c>
      <c r="S60">
        <v>0</v>
      </c>
      <c r="T60">
        <v>0</v>
      </c>
      <c r="U60">
        <v>0</v>
      </c>
      <c r="V60">
        <v>-9242.6299999999992</v>
      </c>
      <c r="W60">
        <v>-90477</v>
      </c>
      <c r="X60">
        <v>1250152.47</v>
      </c>
      <c r="Y60">
        <v>1056.55</v>
      </c>
      <c r="Z60">
        <v>548041.53</v>
      </c>
      <c r="AA60">
        <v>59581.18</v>
      </c>
      <c r="AB60">
        <v>158023.65</v>
      </c>
      <c r="AC60">
        <v>0</v>
      </c>
      <c r="AD60">
        <v>68079.649999999994</v>
      </c>
      <c r="AE60">
        <v>2727.46</v>
      </c>
      <c r="AF60">
        <v>5683.6</v>
      </c>
      <c r="AG60">
        <v>13065.1</v>
      </c>
      <c r="AH60">
        <v>0</v>
      </c>
      <c r="AI60">
        <v>39234.339999999997</v>
      </c>
      <c r="AJ60">
        <v>11926.77</v>
      </c>
      <c r="AK60">
        <v>23969.279999999999</v>
      </c>
      <c r="AL60">
        <v>6377.16</v>
      </c>
      <c r="AM60">
        <v>36678.800000000003</v>
      </c>
      <c r="AN60">
        <v>6707.2</v>
      </c>
      <c r="AO60">
        <v>13307.21</v>
      </c>
      <c r="AP60">
        <v>138117.04999999999</v>
      </c>
      <c r="AQ60">
        <v>16069.87</v>
      </c>
      <c r="AR60">
        <v>0</v>
      </c>
      <c r="AS60">
        <v>13107.65</v>
      </c>
      <c r="AT60">
        <v>19268.47</v>
      </c>
      <c r="AU60">
        <v>41883.68</v>
      </c>
      <c r="AV60">
        <v>135122.13</v>
      </c>
      <c r="AW60">
        <v>10865.52</v>
      </c>
      <c r="AX60">
        <v>68821.759999999995</v>
      </c>
      <c r="AY60">
        <v>56795.19</v>
      </c>
      <c r="AZ60">
        <v>0</v>
      </c>
      <c r="BA60">
        <v>0</v>
      </c>
      <c r="BB60">
        <v>20599</v>
      </c>
      <c r="BC60">
        <v>0</v>
      </c>
      <c r="BD60">
        <v>0</v>
      </c>
      <c r="BE60">
        <v>0</v>
      </c>
      <c r="BF60">
        <v>-20599</v>
      </c>
      <c r="BG60">
        <v>0</v>
      </c>
      <c r="BH60">
        <v>0</v>
      </c>
      <c r="BI60">
        <v>0</v>
      </c>
      <c r="BJ60">
        <v>0</v>
      </c>
      <c r="BK60">
        <v>20598.66</v>
      </c>
    </row>
    <row r="61" spans="1:63" x14ac:dyDescent="0.3">
      <c r="A61" t="s">
        <v>171</v>
      </c>
      <c r="B61">
        <v>3309</v>
      </c>
      <c r="C61">
        <v>-1111343.33</v>
      </c>
      <c r="D61">
        <v>0</v>
      </c>
      <c r="E61">
        <v>-42035.49</v>
      </c>
      <c r="F61">
        <v>0</v>
      </c>
      <c r="G61">
        <v>-34585.03</v>
      </c>
      <c r="H61">
        <v>0</v>
      </c>
      <c r="I61">
        <v>-615</v>
      </c>
      <c r="J61">
        <v>-9836.5</v>
      </c>
      <c r="K61">
        <v>-115790.34</v>
      </c>
      <c r="L61">
        <v>-31453.45</v>
      </c>
      <c r="M61">
        <v>0</v>
      </c>
      <c r="N61">
        <v>0</v>
      </c>
      <c r="O61">
        <v>-32350.04</v>
      </c>
      <c r="P61">
        <v>-12761.55</v>
      </c>
      <c r="Q61">
        <v>0</v>
      </c>
      <c r="R61">
        <v>0</v>
      </c>
      <c r="S61">
        <v>0</v>
      </c>
      <c r="T61">
        <v>0</v>
      </c>
      <c r="U61">
        <v>0</v>
      </c>
      <c r="V61">
        <v>-1907.63</v>
      </c>
      <c r="W61">
        <v>-50458</v>
      </c>
      <c r="X61">
        <v>614595.04</v>
      </c>
      <c r="Y61">
        <v>0</v>
      </c>
      <c r="Z61">
        <v>238895.35999999999</v>
      </c>
      <c r="AA61">
        <v>34535.53</v>
      </c>
      <c r="AB61">
        <v>53434.49</v>
      </c>
      <c r="AC61">
        <v>0</v>
      </c>
      <c r="AD61">
        <v>60435.4</v>
      </c>
      <c r="AE61">
        <v>384.07</v>
      </c>
      <c r="AF61">
        <v>7095.14</v>
      </c>
      <c r="AG61">
        <v>348.6</v>
      </c>
      <c r="AH61">
        <v>0</v>
      </c>
      <c r="AI61">
        <v>11422.01</v>
      </c>
      <c r="AJ61">
        <v>3946.45</v>
      </c>
      <c r="AK61">
        <v>22061.39</v>
      </c>
      <c r="AL61">
        <v>6561.32</v>
      </c>
      <c r="AM61">
        <v>19670.96</v>
      </c>
      <c r="AN61">
        <v>4582.3999999999996</v>
      </c>
      <c r="AO61">
        <v>9732.77</v>
      </c>
      <c r="AP61">
        <v>99018.17</v>
      </c>
      <c r="AQ61">
        <v>9158.25</v>
      </c>
      <c r="AR61">
        <v>0</v>
      </c>
      <c r="AS61">
        <v>12273.15</v>
      </c>
      <c r="AT61">
        <v>11118.7</v>
      </c>
      <c r="AU61">
        <v>6267.73</v>
      </c>
      <c r="AV61">
        <v>67696.09</v>
      </c>
      <c r="AW61">
        <v>58522.61</v>
      </c>
      <c r="AX61">
        <v>55489.14</v>
      </c>
      <c r="AY61">
        <v>32212.3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</row>
    <row r="62" spans="1:63" x14ac:dyDescent="0.3">
      <c r="A62" t="s">
        <v>352</v>
      </c>
      <c r="B62">
        <v>3307</v>
      </c>
      <c r="C62">
        <v>-1146886.43</v>
      </c>
      <c r="D62">
        <v>0</v>
      </c>
      <c r="E62">
        <v>-35690.239999999998</v>
      </c>
      <c r="F62">
        <v>0</v>
      </c>
      <c r="G62">
        <v>-37034.959999999999</v>
      </c>
      <c r="H62">
        <v>-930</v>
      </c>
      <c r="I62">
        <v>-7067.5</v>
      </c>
      <c r="J62">
        <v>-57602.76</v>
      </c>
      <c r="K62">
        <v>-3725.42</v>
      </c>
      <c r="L62">
        <v>-21570.05</v>
      </c>
      <c r="M62">
        <v>0</v>
      </c>
      <c r="N62">
        <v>0</v>
      </c>
      <c r="O62">
        <v>-48714.43</v>
      </c>
      <c r="P62">
        <v>-9953</v>
      </c>
      <c r="Q62">
        <v>0</v>
      </c>
      <c r="R62">
        <v>0</v>
      </c>
      <c r="S62">
        <v>0</v>
      </c>
      <c r="T62">
        <v>0</v>
      </c>
      <c r="U62">
        <v>0</v>
      </c>
      <c r="V62">
        <v>-7356.13</v>
      </c>
      <c r="W62">
        <v>-44927</v>
      </c>
      <c r="X62">
        <v>556300.35</v>
      </c>
      <c r="Y62">
        <v>0</v>
      </c>
      <c r="Z62">
        <v>272271.03000000003</v>
      </c>
      <c r="AA62">
        <v>90857.23</v>
      </c>
      <c r="AB62">
        <v>59342.71</v>
      </c>
      <c r="AC62">
        <v>0</v>
      </c>
      <c r="AD62">
        <v>15653.68</v>
      </c>
      <c r="AE62">
        <v>1765.57</v>
      </c>
      <c r="AF62">
        <v>3117.79</v>
      </c>
      <c r="AG62">
        <v>348.6</v>
      </c>
      <c r="AH62">
        <v>0</v>
      </c>
      <c r="AI62">
        <v>31592.799999999999</v>
      </c>
      <c r="AJ62">
        <v>5207.25</v>
      </c>
      <c r="AK62">
        <v>8327.43</v>
      </c>
      <c r="AL62">
        <v>3695.86</v>
      </c>
      <c r="AM62">
        <v>32192.26</v>
      </c>
      <c r="AN62">
        <v>4147.2</v>
      </c>
      <c r="AO62">
        <v>11520.45</v>
      </c>
      <c r="AP62">
        <v>57973.34</v>
      </c>
      <c r="AQ62">
        <v>11669.95</v>
      </c>
      <c r="AR62">
        <v>0</v>
      </c>
      <c r="AS62">
        <v>9063.67</v>
      </c>
      <c r="AT62">
        <v>8072.4</v>
      </c>
      <c r="AU62">
        <v>2304.56</v>
      </c>
      <c r="AV62">
        <v>58544.09</v>
      </c>
      <c r="AW62">
        <v>86803.63</v>
      </c>
      <c r="AX62">
        <v>54545.31</v>
      </c>
      <c r="AY62">
        <v>35870.51</v>
      </c>
      <c r="AZ62">
        <v>0</v>
      </c>
      <c r="BA62">
        <v>0</v>
      </c>
      <c r="BB62">
        <v>7990.7</v>
      </c>
      <c r="BC62">
        <v>0</v>
      </c>
      <c r="BD62">
        <v>0</v>
      </c>
      <c r="BE62">
        <v>0</v>
      </c>
      <c r="BF62">
        <v>0</v>
      </c>
      <c r="BG62">
        <v>-7990.7</v>
      </c>
      <c r="BH62">
        <v>0</v>
      </c>
      <c r="BI62">
        <v>0</v>
      </c>
      <c r="BJ62">
        <v>0</v>
      </c>
      <c r="BK62">
        <v>7990.7</v>
      </c>
    </row>
    <row r="63" spans="1:63" x14ac:dyDescent="0.3">
      <c r="A63" t="s">
        <v>338</v>
      </c>
      <c r="B63">
        <v>3509</v>
      </c>
      <c r="C63">
        <v>-2309306.2999999998</v>
      </c>
      <c r="D63">
        <v>0</v>
      </c>
      <c r="E63">
        <v>-149136.48000000001</v>
      </c>
      <c r="F63">
        <v>0</v>
      </c>
      <c r="G63">
        <v>-144759.98000000001</v>
      </c>
      <c r="H63">
        <v>0</v>
      </c>
      <c r="I63">
        <v>-31322.639999999999</v>
      </c>
      <c r="J63">
        <v>0</v>
      </c>
      <c r="K63">
        <v>-31635.49</v>
      </c>
      <c r="L63">
        <v>-54229.55</v>
      </c>
      <c r="M63">
        <v>-4500</v>
      </c>
      <c r="N63">
        <v>0</v>
      </c>
      <c r="O63">
        <v>-34145.760000000002</v>
      </c>
      <c r="P63">
        <v>-9404.5499999999993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-95537</v>
      </c>
      <c r="X63">
        <v>1372465.85</v>
      </c>
      <c r="Y63">
        <v>0</v>
      </c>
      <c r="Z63">
        <v>516302.05</v>
      </c>
      <c r="AA63">
        <v>138896.54</v>
      </c>
      <c r="AB63">
        <v>115765.09</v>
      </c>
      <c r="AC63">
        <v>0</v>
      </c>
      <c r="AD63">
        <v>96876.69</v>
      </c>
      <c r="AE63">
        <v>57344.34</v>
      </c>
      <c r="AF63">
        <v>1045.83</v>
      </c>
      <c r="AG63">
        <v>14869.79</v>
      </c>
      <c r="AH63">
        <v>0</v>
      </c>
      <c r="AI63">
        <v>29181.07</v>
      </c>
      <c r="AJ63">
        <v>0</v>
      </c>
      <c r="AK63">
        <v>2941.48</v>
      </c>
      <c r="AL63">
        <v>6999.86</v>
      </c>
      <c r="AM63">
        <v>73366.179999999993</v>
      </c>
      <c r="AN63">
        <v>-13121.6</v>
      </c>
      <c r="AO63">
        <v>18525.66</v>
      </c>
      <c r="AP63">
        <v>113633.22</v>
      </c>
      <c r="AQ63">
        <v>11414.18</v>
      </c>
      <c r="AR63">
        <v>0</v>
      </c>
      <c r="AS63">
        <v>18351.650000000001</v>
      </c>
      <c r="AT63">
        <v>20949.11</v>
      </c>
      <c r="AU63">
        <v>13672.27</v>
      </c>
      <c r="AV63">
        <v>126455.52</v>
      </c>
      <c r="AW63">
        <v>152723.92000000001</v>
      </c>
      <c r="AX63">
        <v>241122.69</v>
      </c>
      <c r="AY63">
        <v>35106.29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</row>
    <row r="64" spans="1:63" x14ac:dyDescent="0.3">
      <c r="A64" t="s">
        <v>351</v>
      </c>
      <c r="B64">
        <v>3311</v>
      </c>
      <c r="C64">
        <v>-2169487</v>
      </c>
      <c r="D64">
        <v>0</v>
      </c>
      <c r="E64">
        <v>-57472.69</v>
      </c>
      <c r="F64">
        <v>0</v>
      </c>
      <c r="G64">
        <v>-105595.03</v>
      </c>
      <c r="H64">
        <v>0</v>
      </c>
      <c r="I64">
        <v>-7756.3</v>
      </c>
      <c r="J64">
        <v>-14964.5</v>
      </c>
      <c r="K64">
        <v>-2915.32</v>
      </c>
      <c r="L64">
        <v>-57678.46</v>
      </c>
      <c r="M64">
        <v>0</v>
      </c>
      <c r="N64">
        <v>0</v>
      </c>
      <c r="O64">
        <v>-91840.85</v>
      </c>
      <c r="P64">
        <v>-17764.080000000002</v>
      </c>
      <c r="Q64">
        <v>0</v>
      </c>
      <c r="R64">
        <v>0</v>
      </c>
      <c r="S64">
        <v>0</v>
      </c>
      <c r="T64">
        <v>0</v>
      </c>
      <c r="U64">
        <v>-11373.75</v>
      </c>
      <c r="V64">
        <v>-27480.48</v>
      </c>
      <c r="W64">
        <v>-72057</v>
      </c>
      <c r="X64">
        <v>1200913.48</v>
      </c>
      <c r="Y64">
        <v>0</v>
      </c>
      <c r="Z64">
        <v>505896.34</v>
      </c>
      <c r="AA64">
        <v>37905.86</v>
      </c>
      <c r="AB64">
        <v>92478.21</v>
      </c>
      <c r="AC64">
        <v>0</v>
      </c>
      <c r="AD64">
        <v>34702.550000000003</v>
      </c>
      <c r="AE64">
        <v>13027.2</v>
      </c>
      <c r="AF64">
        <v>8722.7800000000007</v>
      </c>
      <c r="AG64">
        <v>682.26</v>
      </c>
      <c r="AH64">
        <v>0</v>
      </c>
      <c r="AI64">
        <v>47213.88</v>
      </c>
      <c r="AJ64">
        <v>4551.13</v>
      </c>
      <c r="AK64">
        <v>63052.54</v>
      </c>
      <c r="AL64">
        <v>8272.76</v>
      </c>
      <c r="AM64">
        <v>48257.2</v>
      </c>
      <c r="AN64">
        <v>8652.7999999999993</v>
      </c>
      <c r="AO64">
        <v>15557.26</v>
      </c>
      <c r="AP64">
        <v>68907.22</v>
      </c>
      <c r="AQ64">
        <v>20836.22</v>
      </c>
      <c r="AR64">
        <v>0</v>
      </c>
      <c r="AS64">
        <v>19145.96</v>
      </c>
      <c r="AT64">
        <v>15634.29</v>
      </c>
      <c r="AU64">
        <v>2950.41</v>
      </c>
      <c r="AV64">
        <v>135152.73000000001</v>
      </c>
      <c r="AW64">
        <v>121625.62</v>
      </c>
      <c r="AX64">
        <v>120590.06</v>
      </c>
      <c r="AY64">
        <v>32286.94</v>
      </c>
      <c r="AZ64">
        <v>581.25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</row>
    <row r="65" spans="1:63" x14ac:dyDescent="0.3">
      <c r="A65" t="s">
        <v>350</v>
      </c>
      <c r="B65">
        <v>3312</v>
      </c>
      <c r="C65">
        <v>-1025741.96</v>
      </c>
      <c r="D65">
        <v>0</v>
      </c>
      <c r="E65">
        <v>-33674.85</v>
      </c>
      <c r="F65">
        <v>0</v>
      </c>
      <c r="G65">
        <v>-28364.98</v>
      </c>
      <c r="H65">
        <v>-4850</v>
      </c>
      <c r="I65">
        <v>-7175</v>
      </c>
      <c r="J65">
        <v>-640</v>
      </c>
      <c r="K65">
        <v>-13081</v>
      </c>
      <c r="L65">
        <v>-29039.11</v>
      </c>
      <c r="M65">
        <v>-2600</v>
      </c>
      <c r="N65">
        <v>-975</v>
      </c>
      <c r="O65">
        <v>-37926.39</v>
      </c>
      <c r="P65">
        <v>-6396.98</v>
      </c>
      <c r="Q65">
        <v>0</v>
      </c>
      <c r="R65">
        <v>0</v>
      </c>
      <c r="S65">
        <v>0</v>
      </c>
      <c r="T65">
        <v>0</v>
      </c>
      <c r="U65">
        <v>0</v>
      </c>
      <c r="V65">
        <v>-5172.13</v>
      </c>
      <c r="W65">
        <v>-52999.25</v>
      </c>
      <c r="X65">
        <v>577669.54</v>
      </c>
      <c r="Y65">
        <v>0</v>
      </c>
      <c r="Z65">
        <v>244926.3</v>
      </c>
      <c r="AA65">
        <v>38149.47</v>
      </c>
      <c r="AB65">
        <v>63432.71</v>
      </c>
      <c r="AC65">
        <v>0</v>
      </c>
      <c r="AD65">
        <v>0</v>
      </c>
      <c r="AE65">
        <v>360</v>
      </c>
      <c r="AF65">
        <v>2713.73</v>
      </c>
      <c r="AG65">
        <v>630.54999999999995</v>
      </c>
      <c r="AH65">
        <v>4263.67</v>
      </c>
      <c r="AI65">
        <v>5976.45</v>
      </c>
      <c r="AJ65">
        <v>900.81</v>
      </c>
      <c r="AK65">
        <v>19703.36</v>
      </c>
      <c r="AL65">
        <v>5459.28</v>
      </c>
      <c r="AM65">
        <v>16678.169999999998</v>
      </c>
      <c r="AN65">
        <v>3558.4</v>
      </c>
      <c r="AO65">
        <v>8812.52</v>
      </c>
      <c r="AP65">
        <v>57527.63</v>
      </c>
      <c r="AQ65">
        <v>12958.08</v>
      </c>
      <c r="AR65">
        <v>0</v>
      </c>
      <c r="AS65">
        <v>9132.8799999999992</v>
      </c>
      <c r="AT65">
        <v>7857.57</v>
      </c>
      <c r="AU65">
        <v>1691</v>
      </c>
      <c r="AV65">
        <v>66002.460000000006</v>
      </c>
      <c r="AW65">
        <v>140</v>
      </c>
      <c r="AX65">
        <v>31484.080000000002</v>
      </c>
      <c r="AY65">
        <v>30451.32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-7951.87</v>
      </c>
      <c r="BG65">
        <v>0</v>
      </c>
      <c r="BH65">
        <v>0</v>
      </c>
      <c r="BI65">
        <v>0</v>
      </c>
      <c r="BJ65">
        <v>0</v>
      </c>
      <c r="BK65">
        <v>7951.56</v>
      </c>
    </row>
    <row r="66" spans="1:63" x14ac:dyDescent="0.3">
      <c r="A66" t="s">
        <v>348</v>
      </c>
      <c r="B66">
        <v>3314</v>
      </c>
      <c r="C66">
        <v>-1032155.99</v>
      </c>
      <c r="D66">
        <v>0</v>
      </c>
      <c r="E66">
        <v>-48215.48</v>
      </c>
      <c r="F66">
        <v>0</v>
      </c>
      <c r="G66">
        <v>-59153.04</v>
      </c>
      <c r="H66">
        <v>0</v>
      </c>
      <c r="I66">
        <v>-70679.5</v>
      </c>
      <c r="J66">
        <v>-400</v>
      </c>
      <c r="K66">
        <v>-46793.05</v>
      </c>
      <c r="L66">
        <v>-16901.34</v>
      </c>
      <c r="M66">
        <v>-1816</v>
      </c>
      <c r="N66">
        <v>-640</v>
      </c>
      <c r="O66">
        <v>-30272.15</v>
      </c>
      <c r="P66">
        <v>-25032.7</v>
      </c>
      <c r="Q66">
        <v>0</v>
      </c>
      <c r="R66">
        <v>0</v>
      </c>
      <c r="S66">
        <v>0</v>
      </c>
      <c r="T66">
        <v>0</v>
      </c>
      <c r="U66">
        <v>0</v>
      </c>
      <c r="V66">
        <v>-11996.5</v>
      </c>
      <c r="W66">
        <v>-49422</v>
      </c>
      <c r="X66">
        <v>630460.27</v>
      </c>
      <c r="Y66">
        <v>4219.59</v>
      </c>
      <c r="Z66">
        <v>206591.79</v>
      </c>
      <c r="AA66">
        <v>38940</v>
      </c>
      <c r="AB66">
        <v>55104.19</v>
      </c>
      <c r="AC66">
        <v>0</v>
      </c>
      <c r="AD66">
        <v>67860.399999999994</v>
      </c>
      <c r="AE66">
        <v>11672.63</v>
      </c>
      <c r="AF66">
        <v>5008.46</v>
      </c>
      <c r="AG66">
        <v>11671.23</v>
      </c>
      <c r="AH66">
        <v>0</v>
      </c>
      <c r="AI66">
        <v>15301.36</v>
      </c>
      <c r="AJ66">
        <v>0</v>
      </c>
      <c r="AK66">
        <v>14768.56</v>
      </c>
      <c r="AL66">
        <v>3145.02</v>
      </c>
      <c r="AM66">
        <v>18774.919999999998</v>
      </c>
      <c r="AN66">
        <v>2926.8</v>
      </c>
      <c r="AO66">
        <v>9154.24</v>
      </c>
      <c r="AP66">
        <v>66312.45</v>
      </c>
      <c r="AQ66">
        <v>23596.16</v>
      </c>
      <c r="AR66">
        <v>0</v>
      </c>
      <c r="AS66">
        <v>11233.02</v>
      </c>
      <c r="AT66">
        <v>7959.84</v>
      </c>
      <c r="AU66">
        <v>15333.28</v>
      </c>
      <c r="AV66">
        <v>54853.279999999999</v>
      </c>
      <c r="AW66">
        <v>35309.839999999997</v>
      </c>
      <c r="AX66">
        <v>39755.9</v>
      </c>
      <c r="AY66">
        <v>37835.410000000003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</row>
    <row r="67" spans="1:63" x14ac:dyDescent="0.3">
      <c r="A67" t="s">
        <v>349</v>
      </c>
      <c r="B67">
        <v>3313</v>
      </c>
      <c r="C67">
        <v>-1199018.03</v>
      </c>
      <c r="D67">
        <v>0</v>
      </c>
      <c r="E67">
        <v>-41108.69</v>
      </c>
      <c r="F67">
        <v>0</v>
      </c>
      <c r="G67">
        <v>-86535.01</v>
      </c>
      <c r="H67">
        <v>0.49</v>
      </c>
      <c r="I67">
        <v>-4255.55</v>
      </c>
      <c r="J67">
        <v>-1701.79</v>
      </c>
      <c r="K67">
        <v>-19733.54</v>
      </c>
      <c r="L67">
        <v>-19107.78</v>
      </c>
      <c r="M67">
        <v>-12880</v>
      </c>
      <c r="N67">
        <v>-1785</v>
      </c>
      <c r="O67">
        <v>-15756.95</v>
      </c>
      <c r="P67">
        <v>-10901.15</v>
      </c>
      <c r="Q67">
        <v>0</v>
      </c>
      <c r="R67">
        <v>0</v>
      </c>
      <c r="S67">
        <v>0</v>
      </c>
      <c r="T67">
        <v>0</v>
      </c>
      <c r="U67">
        <v>0</v>
      </c>
      <c r="V67">
        <v>-17864.13</v>
      </c>
      <c r="W67">
        <v>-37139</v>
      </c>
      <c r="X67">
        <v>622925.71</v>
      </c>
      <c r="Y67">
        <v>33693.68</v>
      </c>
      <c r="Z67">
        <v>295029.59000000003</v>
      </c>
      <c r="AA67">
        <v>39693.43</v>
      </c>
      <c r="AB67">
        <v>65116.35</v>
      </c>
      <c r="AC67">
        <v>0</v>
      </c>
      <c r="AD67">
        <v>12121.62</v>
      </c>
      <c r="AE67">
        <v>-1326.55</v>
      </c>
      <c r="AF67">
        <v>8711.39</v>
      </c>
      <c r="AG67">
        <v>11760.64</v>
      </c>
      <c r="AH67">
        <v>0</v>
      </c>
      <c r="AI67">
        <v>12230.61</v>
      </c>
      <c r="AJ67">
        <v>1638.83</v>
      </c>
      <c r="AK67">
        <v>20610.79</v>
      </c>
      <c r="AL67">
        <v>3961.29</v>
      </c>
      <c r="AM67">
        <v>30093.18</v>
      </c>
      <c r="AN67">
        <v>3328</v>
      </c>
      <c r="AO67">
        <v>7536.18</v>
      </c>
      <c r="AP67">
        <v>62595.43</v>
      </c>
      <c r="AQ67">
        <v>9425.16</v>
      </c>
      <c r="AR67">
        <v>0</v>
      </c>
      <c r="AS67">
        <v>13069.53</v>
      </c>
      <c r="AT67">
        <v>9355.15</v>
      </c>
      <c r="AU67">
        <v>7773.68</v>
      </c>
      <c r="AV67">
        <v>63349.51</v>
      </c>
      <c r="AW67">
        <v>16662.009999999998</v>
      </c>
      <c r="AX67">
        <v>62915.09</v>
      </c>
      <c r="AY67">
        <v>33458.83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</row>
    <row r="68" spans="1:63" x14ac:dyDescent="0.3">
      <c r="A68" t="s">
        <v>339</v>
      </c>
      <c r="B68">
        <v>3507</v>
      </c>
      <c r="C68">
        <v>-905118</v>
      </c>
      <c r="D68">
        <v>0</v>
      </c>
      <c r="E68">
        <v>-94008</v>
      </c>
      <c r="F68">
        <v>0</v>
      </c>
      <c r="G68">
        <v>-42055</v>
      </c>
      <c r="H68">
        <v>0</v>
      </c>
      <c r="I68">
        <v>-4220</v>
      </c>
      <c r="J68">
        <v>-720</v>
      </c>
      <c r="K68">
        <v>-6166</v>
      </c>
      <c r="L68">
        <v>-12484</v>
      </c>
      <c r="M68">
        <v>0</v>
      </c>
      <c r="N68">
        <v>0</v>
      </c>
      <c r="O68">
        <v>-19284</v>
      </c>
      <c r="P68">
        <v>-1384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-44248</v>
      </c>
      <c r="X68">
        <v>550610</v>
      </c>
      <c r="Y68">
        <v>0</v>
      </c>
      <c r="Z68">
        <v>163251</v>
      </c>
      <c r="AA68">
        <v>36134</v>
      </c>
      <c r="AB68">
        <v>43832</v>
      </c>
      <c r="AC68">
        <v>0</v>
      </c>
      <c r="AD68">
        <v>20213</v>
      </c>
      <c r="AE68">
        <v>615</v>
      </c>
      <c r="AF68">
        <v>5663</v>
      </c>
      <c r="AG68">
        <v>284</v>
      </c>
      <c r="AH68">
        <v>0</v>
      </c>
      <c r="AI68">
        <v>7308</v>
      </c>
      <c r="AJ68">
        <v>14</v>
      </c>
      <c r="AK68">
        <v>19973</v>
      </c>
      <c r="AL68">
        <v>4682</v>
      </c>
      <c r="AM68">
        <v>21201</v>
      </c>
      <c r="AN68">
        <v>3789</v>
      </c>
      <c r="AO68">
        <v>6900</v>
      </c>
      <c r="AP68">
        <v>36602</v>
      </c>
      <c r="AQ68">
        <v>21953</v>
      </c>
      <c r="AR68">
        <v>0</v>
      </c>
      <c r="AS68">
        <v>4800</v>
      </c>
      <c r="AT68">
        <v>8753</v>
      </c>
      <c r="AU68">
        <v>3673</v>
      </c>
      <c r="AV68">
        <v>38607</v>
      </c>
      <c r="AW68">
        <v>60279</v>
      </c>
      <c r="AX68">
        <v>133894</v>
      </c>
      <c r="AY68">
        <v>22611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</row>
    <row r="69" spans="1:63" x14ac:dyDescent="0.3">
      <c r="A69" t="s">
        <v>340</v>
      </c>
      <c r="B69">
        <v>3506</v>
      </c>
      <c r="C69">
        <v>-1361475.95</v>
      </c>
      <c r="D69">
        <v>0</v>
      </c>
      <c r="E69">
        <v>-148643.79</v>
      </c>
      <c r="F69">
        <v>0</v>
      </c>
      <c r="G69">
        <v>-25954.99</v>
      </c>
      <c r="H69">
        <v>0</v>
      </c>
      <c r="I69">
        <v>-20119.09</v>
      </c>
      <c r="J69">
        <v>-25957.119999999999</v>
      </c>
      <c r="K69">
        <v>-13263.92</v>
      </c>
      <c r="L69">
        <v>-27824.93</v>
      </c>
      <c r="M69">
        <v>0</v>
      </c>
      <c r="N69">
        <v>0</v>
      </c>
      <c r="O69">
        <v>-15246.55</v>
      </c>
      <c r="P69">
        <v>-58840.5</v>
      </c>
      <c r="Q69">
        <v>0</v>
      </c>
      <c r="R69">
        <v>0</v>
      </c>
      <c r="S69">
        <v>0</v>
      </c>
      <c r="T69">
        <v>0</v>
      </c>
      <c r="U69">
        <v>0</v>
      </c>
      <c r="V69">
        <v>-6613.88</v>
      </c>
      <c r="W69">
        <v>-63673</v>
      </c>
      <c r="X69">
        <v>842110.23</v>
      </c>
      <c r="Y69">
        <v>0</v>
      </c>
      <c r="Z69">
        <v>443507.38</v>
      </c>
      <c r="AA69">
        <v>79033.100000000006</v>
      </c>
      <c r="AB69">
        <v>80675.95</v>
      </c>
      <c r="AC69">
        <v>0</v>
      </c>
      <c r="AD69">
        <v>0</v>
      </c>
      <c r="AE69">
        <v>2309.9699999999998</v>
      </c>
      <c r="AF69">
        <v>5229.13</v>
      </c>
      <c r="AG69">
        <v>474.76</v>
      </c>
      <c r="AH69">
        <v>0</v>
      </c>
      <c r="AI69">
        <v>56137.81</v>
      </c>
      <c r="AJ69">
        <v>6378.72</v>
      </c>
      <c r="AK69">
        <v>1716.26</v>
      </c>
      <c r="AL69">
        <v>2704.88</v>
      </c>
      <c r="AM69">
        <v>31504.01</v>
      </c>
      <c r="AN69">
        <v>3481.6</v>
      </c>
      <c r="AO69">
        <v>10186.950000000001</v>
      </c>
      <c r="AP69">
        <v>37054.75</v>
      </c>
      <c r="AQ69">
        <v>10945.36</v>
      </c>
      <c r="AR69">
        <v>0</v>
      </c>
      <c r="AS69">
        <v>10638.02</v>
      </c>
      <c r="AT69">
        <v>8548.5400000000009</v>
      </c>
      <c r="AU69">
        <v>19901.439999999999</v>
      </c>
      <c r="AV69">
        <v>70345.83</v>
      </c>
      <c r="AW69">
        <v>12019</v>
      </c>
      <c r="AX69">
        <v>60753.77</v>
      </c>
      <c r="AY69">
        <v>46027.86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</row>
    <row r="70" spans="1:63" x14ac:dyDescent="0.3">
      <c r="A70" t="s">
        <v>362</v>
      </c>
      <c r="B70">
        <v>2070</v>
      </c>
      <c r="C70">
        <v>-1354211.8</v>
      </c>
      <c r="D70">
        <v>0</v>
      </c>
      <c r="E70">
        <v>-68003.360000000001</v>
      </c>
      <c r="F70">
        <v>0</v>
      </c>
      <c r="G70">
        <v>-106800</v>
      </c>
      <c r="H70">
        <v>-716.39</v>
      </c>
      <c r="I70">
        <v>-8841.3799999999992</v>
      </c>
      <c r="J70">
        <v>-18926.3</v>
      </c>
      <c r="K70">
        <v>-17860.38</v>
      </c>
      <c r="L70">
        <v>-17123.669999999998</v>
      </c>
      <c r="M70">
        <v>0</v>
      </c>
      <c r="N70">
        <v>0</v>
      </c>
      <c r="O70">
        <v>-32682.65</v>
      </c>
      <c r="P70">
        <v>-3256.59</v>
      </c>
      <c r="Q70">
        <v>0</v>
      </c>
      <c r="R70">
        <v>0</v>
      </c>
      <c r="S70">
        <v>0</v>
      </c>
      <c r="T70">
        <v>0</v>
      </c>
      <c r="U70">
        <v>0</v>
      </c>
      <c r="V70">
        <v>-21599</v>
      </c>
      <c r="W70">
        <v>-47380</v>
      </c>
      <c r="X70">
        <v>789256.23</v>
      </c>
      <c r="Y70">
        <v>0</v>
      </c>
      <c r="Z70">
        <v>350461.25</v>
      </c>
      <c r="AA70">
        <v>69392.81</v>
      </c>
      <c r="AB70">
        <v>134079.17000000001</v>
      </c>
      <c r="AC70">
        <v>0</v>
      </c>
      <c r="AD70">
        <v>37876.99</v>
      </c>
      <c r="AE70">
        <v>8713.86</v>
      </c>
      <c r="AF70">
        <v>1382.5</v>
      </c>
      <c r="AG70">
        <v>343.62</v>
      </c>
      <c r="AH70">
        <v>0</v>
      </c>
      <c r="AI70">
        <v>22898.29</v>
      </c>
      <c r="AJ70">
        <v>1305.32</v>
      </c>
      <c r="AK70">
        <v>2844.41</v>
      </c>
      <c r="AL70">
        <v>5081.7</v>
      </c>
      <c r="AM70">
        <v>20376.29</v>
      </c>
      <c r="AN70">
        <v>25199.5</v>
      </c>
      <c r="AO70">
        <v>9507.19</v>
      </c>
      <c r="AP70">
        <v>56529.8</v>
      </c>
      <c r="AQ70">
        <v>16495.79</v>
      </c>
      <c r="AR70">
        <v>0</v>
      </c>
      <c r="AS70">
        <v>9750.08</v>
      </c>
      <c r="AT70">
        <v>8127.23</v>
      </c>
      <c r="AU70">
        <v>5140.2700000000004</v>
      </c>
      <c r="AV70">
        <v>70909.210000000006</v>
      </c>
      <c r="AW70">
        <v>330</v>
      </c>
      <c r="AX70">
        <v>39910.379999999997</v>
      </c>
      <c r="AY70">
        <v>12896.5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-21727.31</v>
      </c>
      <c r="BF70">
        <v>0</v>
      </c>
      <c r="BG70">
        <v>0</v>
      </c>
      <c r="BH70">
        <v>0</v>
      </c>
      <c r="BI70">
        <v>0</v>
      </c>
      <c r="BJ70">
        <v>10068.5</v>
      </c>
      <c r="BK70">
        <v>0</v>
      </c>
    </row>
    <row r="71" spans="1:63" x14ac:dyDescent="0.3">
      <c r="A71" t="s">
        <v>346</v>
      </c>
      <c r="B71">
        <v>3316</v>
      </c>
      <c r="C71">
        <v>-1037529.5</v>
      </c>
      <c r="D71">
        <v>0</v>
      </c>
      <c r="E71">
        <v>-63886.04</v>
      </c>
      <c r="F71">
        <v>0</v>
      </c>
      <c r="G71">
        <v>-29684.99</v>
      </c>
      <c r="H71">
        <v>-3715</v>
      </c>
      <c r="I71">
        <v>-2443</v>
      </c>
      <c r="J71">
        <v>0</v>
      </c>
      <c r="K71">
        <v>-45359.46</v>
      </c>
      <c r="L71">
        <v>-31780.45</v>
      </c>
      <c r="M71">
        <v>0</v>
      </c>
      <c r="N71">
        <v>0</v>
      </c>
      <c r="O71">
        <v>-21191.09</v>
      </c>
      <c r="P71">
        <v>-13737.03</v>
      </c>
      <c r="Q71">
        <v>0</v>
      </c>
      <c r="R71">
        <v>0</v>
      </c>
      <c r="S71">
        <v>0</v>
      </c>
      <c r="T71">
        <v>0</v>
      </c>
      <c r="U71">
        <v>0</v>
      </c>
      <c r="V71">
        <v>-6377.88</v>
      </c>
      <c r="W71">
        <v>-45769</v>
      </c>
      <c r="X71">
        <v>650173.75</v>
      </c>
      <c r="Y71">
        <v>0</v>
      </c>
      <c r="Z71">
        <v>217188</v>
      </c>
      <c r="AA71">
        <v>36017.08</v>
      </c>
      <c r="AB71">
        <v>54901.49</v>
      </c>
      <c r="AC71">
        <v>0</v>
      </c>
      <c r="AD71">
        <v>39906.99</v>
      </c>
      <c r="AE71">
        <v>5743</v>
      </c>
      <c r="AF71">
        <v>5279.66</v>
      </c>
      <c r="AG71">
        <v>350.26</v>
      </c>
      <c r="AH71">
        <v>918</v>
      </c>
      <c r="AI71">
        <v>8404</v>
      </c>
      <c r="AJ71">
        <v>0</v>
      </c>
      <c r="AK71">
        <v>10749.05</v>
      </c>
      <c r="AL71">
        <v>2351.9499999999998</v>
      </c>
      <c r="AM71">
        <v>23477.56</v>
      </c>
      <c r="AN71">
        <v>-6934</v>
      </c>
      <c r="AO71">
        <v>8688.2000000000007</v>
      </c>
      <c r="AP71">
        <v>63561.67</v>
      </c>
      <c r="AQ71">
        <v>9344.34</v>
      </c>
      <c r="AR71">
        <v>0</v>
      </c>
      <c r="AS71">
        <v>8835.85</v>
      </c>
      <c r="AT71">
        <v>16983.79</v>
      </c>
      <c r="AU71">
        <v>11775.07</v>
      </c>
      <c r="AV71">
        <v>74972.66</v>
      </c>
      <c r="AW71">
        <v>6577.08</v>
      </c>
      <c r="AX71">
        <v>65765.95</v>
      </c>
      <c r="AY71">
        <v>56224.84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</row>
    <row r="72" spans="1:63" x14ac:dyDescent="0.3">
      <c r="A72" t="s">
        <v>191</v>
      </c>
      <c r="B72">
        <v>2055</v>
      </c>
      <c r="C72">
        <v>-1374422.33</v>
      </c>
      <c r="D72">
        <v>0</v>
      </c>
      <c r="E72">
        <v>-60765.51</v>
      </c>
      <c r="F72">
        <v>0</v>
      </c>
      <c r="G72">
        <v>-103875</v>
      </c>
      <c r="H72">
        <v>-36806.379999999997</v>
      </c>
      <c r="I72">
        <v>-3812</v>
      </c>
      <c r="J72">
        <v>-405</v>
      </c>
      <c r="K72">
        <v>-15114.13</v>
      </c>
      <c r="L72">
        <v>-16952.2</v>
      </c>
      <c r="M72">
        <v>0</v>
      </c>
      <c r="N72">
        <v>0</v>
      </c>
      <c r="O72">
        <v>-4365.59</v>
      </c>
      <c r="P72">
        <v>-1235</v>
      </c>
      <c r="Q72">
        <v>0</v>
      </c>
      <c r="R72">
        <v>0</v>
      </c>
      <c r="S72">
        <v>0</v>
      </c>
      <c r="T72">
        <v>-6500</v>
      </c>
      <c r="U72">
        <v>0</v>
      </c>
      <c r="V72">
        <v>-40303</v>
      </c>
      <c r="W72">
        <v>-46526</v>
      </c>
      <c r="X72">
        <v>784744.68</v>
      </c>
      <c r="Y72">
        <v>0</v>
      </c>
      <c r="Z72">
        <v>318415.59999999998</v>
      </c>
      <c r="AA72">
        <v>32231.35</v>
      </c>
      <c r="AB72">
        <v>37720.22</v>
      </c>
      <c r="AC72">
        <v>0</v>
      </c>
      <c r="AD72">
        <v>41781.71</v>
      </c>
      <c r="AE72">
        <v>18029.82</v>
      </c>
      <c r="AF72">
        <v>2730</v>
      </c>
      <c r="AG72">
        <v>355</v>
      </c>
      <c r="AH72">
        <v>816</v>
      </c>
      <c r="AI72">
        <v>9420.2000000000007</v>
      </c>
      <c r="AJ72">
        <v>8243.8799999999992</v>
      </c>
      <c r="AK72">
        <v>27213.64</v>
      </c>
      <c r="AL72">
        <v>4320.34</v>
      </c>
      <c r="AM72">
        <v>50158.01</v>
      </c>
      <c r="AN72">
        <v>26112</v>
      </c>
      <c r="AO72">
        <v>9756.74</v>
      </c>
      <c r="AP72">
        <v>59850.96</v>
      </c>
      <c r="AQ72">
        <v>6168.82</v>
      </c>
      <c r="AR72">
        <v>0</v>
      </c>
      <c r="AS72">
        <v>9037.98</v>
      </c>
      <c r="AT72">
        <v>8400.4599999999991</v>
      </c>
      <c r="AU72">
        <v>8634.7900000000009</v>
      </c>
      <c r="AV72">
        <v>63519.07</v>
      </c>
      <c r="AW72">
        <v>38185.800000000003</v>
      </c>
      <c r="AX72">
        <v>147189.67000000001</v>
      </c>
      <c r="AY72">
        <v>32848.39</v>
      </c>
      <c r="AZ72">
        <v>758.04</v>
      </c>
      <c r="BA72">
        <v>0</v>
      </c>
      <c r="BB72">
        <v>0</v>
      </c>
      <c r="BC72">
        <v>0</v>
      </c>
      <c r="BD72">
        <v>0</v>
      </c>
      <c r="BE72">
        <v>-21019.7</v>
      </c>
      <c r="BF72">
        <v>0</v>
      </c>
      <c r="BG72">
        <v>0</v>
      </c>
      <c r="BH72">
        <v>0</v>
      </c>
      <c r="BI72">
        <v>0</v>
      </c>
      <c r="BJ72">
        <v>2935</v>
      </c>
      <c r="BK72">
        <v>5048.96</v>
      </c>
    </row>
    <row r="73" spans="1:63" x14ac:dyDescent="0.3">
      <c r="A73" t="s">
        <v>189</v>
      </c>
      <c r="B73">
        <v>2057</v>
      </c>
      <c r="C73">
        <v>-2873285.42</v>
      </c>
      <c r="D73">
        <v>0</v>
      </c>
      <c r="E73">
        <v>-186099.26</v>
      </c>
      <c r="F73">
        <v>0</v>
      </c>
      <c r="G73">
        <v>-284012.03000000003</v>
      </c>
      <c r="H73">
        <v>-2650</v>
      </c>
      <c r="I73">
        <v>-92942.85</v>
      </c>
      <c r="J73">
        <v>-9276.3799999999992</v>
      </c>
      <c r="K73">
        <v>-68454.100000000006</v>
      </c>
      <c r="L73">
        <v>-30308.76</v>
      </c>
      <c r="M73">
        <v>0</v>
      </c>
      <c r="N73">
        <v>-2996</v>
      </c>
      <c r="O73">
        <v>-21123.45</v>
      </c>
      <c r="P73">
        <v>-19138.64</v>
      </c>
      <c r="Q73">
        <v>0</v>
      </c>
      <c r="R73">
        <v>-187416</v>
      </c>
      <c r="S73">
        <v>-7651.54</v>
      </c>
      <c r="T73">
        <v>0</v>
      </c>
      <c r="U73">
        <v>0</v>
      </c>
      <c r="V73">
        <v>-28818.63</v>
      </c>
      <c r="W73">
        <v>-61450</v>
      </c>
      <c r="X73">
        <v>1359737.62</v>
      </c>
      <c r="Y73">
        <v>0</v>
      </c>
      <c r="Z73">
        <v>919478.72</v>
      </c>
      <c r="AA73">
        <v>75241.240000000005</v>
      </c>
      <c r="AB73">
        <v>100440.71</v>
      </c>
      <c r="AC73">
        <v>0</v>
      </c>
      <c r="AD73">
        <v>91909.47</v>
      </c>
      <c r="AE73">
        <v>17042.46</v>
      </c>
      <c r="AF73">
        <v>3148.33</v>
      </c>
      <c r="AG73">
        <v>801.78</v>
      </c>
      <c r="AH73">
        <v>0</v>
      </c>
      <c r="AI73">
        <v>20457.21</v>
      </c>
      <c r="AJ73">
        <v>10648.66</v>
      </c>
      <c r="AK73">
        <v>10183.280000000001</v>
      </c>
      <c r="AL73">
        <v>10118.030000000001</v>
      </c>
      <c r="AM73">
        <v>64415.82</v>
      </c>
      <c r="AN73">
        <v>54272</v>
      </c>
      <c r="AO73">
        <v>14356.6</v>
      </c>
      <c r="AP73">
        <v>76561.600000000006</v>
      </c>
      <c r="AQ73">
        <v>8870.43</v>
      </c>
      <c r="AR73">
        <v>0</v>
      </c>
      <c r="AS73">
        <v>27734.91</v>
      </c>
      <c r="AT73">
        <v>16563.87</v>
      </c>
      <c r="AU73">
        <v>27108.33</v>
      </c>
      <c r="AV73">
        <v>113120.47</v>
      </c>
      <c r="AW73">
        <v>205613.91</v>
      </c>
      <c r="AX73">
        <v>222668.18</v>
      </c>
      <c r="AY73">
        <v>28411.69</v>
      </c>
      <c r="AZ73">
        <v>0</v>
      </c>
      <c r="BA73">
        <v>0</v>
      </c>
      <c r="BB73">
        <v>0</v>
      </c>
      <c r="BC73">
        <v>139587.09</v>
      </c>
      <c r="BD73">
        <v>63942.22</v>
      </c>
      <c r="BE73">
        <v>-48695.66</v>
      </c>
      <c r="BF73">
        <v>0</v>
      </c>
      <c r="BG73">
        <v>0</v>
      </c>
      <c r="BH73">
        <v>0</v>
      </c>
      <c r="BI73">
        <v>0</v>
      </c>
      <c r="BJ73">
        <v>13520.04</v>
      </c>
      <c r="BK73">
        <v>0</v>
      </c>
    </row>
    <row r="74" spans="1:63" x14ac:dyDescent="0.3">
      <c r="A74" t="s">
        <v>359</v>
      </c>
      <c r="B74">
        <v>2076</v>
      </c>
      <c r="C74">
        <v>-1886270.6</v>
      </c>
      <c r="D74">
        <v>0</v>
      </c>
      <c r="E74">
        <v>-154379.45000000001</v>
      </c>
      <c r="F74">
        <v>0</v>
      </c>
      <c r="G74">
        <v>-157435.97</v>
      </c>
      <c r="H74">
        <v>-3130</v>
      </c>
      <c r="I74">
        <v>-11267.1</v>
      </c>
      <c r="J74">
        <v>-72761</v>
      </c>
      <c r="K74">
        <v>-35481.47</v>
      </c>
      <c r="L74">
        <v>-21902.34</v>
      </c>
      <c r="M74">
        <v>0</v>
      </c>
      <c r="N74">
        <v>0</v>
      </c>
      <c r="O74">
        <v>-9898.64</v>
      </c>
      <c r="P74">
        <v>-5352.39</v>
      </c>
      <c r="Q74">
        <v>0</v>
      </c>
      <c r="R74">
        <v>0</v>
      </c>
      <c r="S74">
        <v>0</v>
      </c>
      <c r="T74">
        <v>0</v>
      </c>
      <c r="U74">
        <v>0</v>
      </c>
      <c r="V74">
        <v>-35976.629999999997</v>
      </c>
      <c r="W74">
        <v>-57280</v>
      </c>
      <c r="X74">
        <v>1050668.69</v>
      </c>
      <c r="Y74">
        <v>10344.290000000001</v>
      </c>
      <c r="Z74">
        <v>418823.84</v>
      </c>
      <c r="AA74">
        <v>7730.81</v>
      </c>
      <c r="AB74">
        <v>205141.16</v>
      </c>
      <c r="AC74">
        <v>0</v>
      </c>
      <c r="AD74">
        <v>46598.22</v>
      </c>
      <c r="AE74">
        <v>9954.83</v>
      </c>
      <c r="AF74">
        <v>5673.95</v>
      </c>
      <c r="AG74">
        <v>542.82000000000005</v>
      </c>
      <c r="AH74">
        <v>0</v>
      </c>
      <c r="AI74">
        <v>27858.99</v>
      </c>
      <c r="AJ74">
        <v>3709.26</v>
      </c>
      <c r="AK74">
        <v>75829.98</v>
      </c>
      <c r="AL74">
        <v>16571.59</v>
      </c>
      <c r="AM74">
        <v>67692.75</v>
      </c>
      <c r="AN74">
        <v>32000</v>
      </c>
      <c r="AO74">
        <v>10732.05</v>
      </c>
      <c r="AP74">
        <v>42406.52</v>
      </c>
      <c r="AQ74">
        <v>20347.400000000001</v>
      </c>
      <c r="AR74">
        <v>0</v>
      </c>
      <c r="AS74">
        <v>14265.67</v>
      </c>
      <c r="AT74">
        <v>13161.85</v>
      </c>
      <c r="AU74">
        <v>5230.04</v>
      </c>
      <c r="AV74">
        <v>94282.1</v>
      </c>
      <c r="AW74">
        <v>38841.07</v>
      </c>
      <c r="AX74">
        <v>227725.53</v>
      </c>
      <c r="AY74">
        <v>24359.49</v>
      </c>
      <c r="AZ74">
        <v>0</v>
      </c>
      <c r="BA74">
        <v>0</v>
      </c>
      <c r="BB74">
        <v>12500</v>
      </c>
      <c r="BC74">
        <v>0</v>
      </c>
      <c r="BD74">
        <v>0</v>
      </c>
      <c r="BE74">
        <v>-25747.51</v>
      </c>
      <c r="BF74">
        <v>0</v>
      </c>
      <c r="BG74">
        <v>-12500</v>
      </c>
      <c r="BH74">
        <v>0</v>
      </c>
      <c r="BI74">
        <v>7695.16</v>
      </c>
      <c r="BJ74">
        <v>12500</v>
      </c>
      <c r="BK74">
        <v>0</v>
      </c>
    </row>
    <row r="75" spans="1:63" x14ac:dyDescent="0.3">
      <c r="A75" t="s">
        <v>364</v>
      </c>
      <c r="B75">
        <v>2060</v>
      </c>
      <c r="C75">
        <v>-2684767.93</v>
      </c>
      <c r="D75">
        <v>0</v>
      </c>
      <c r="E75">
        <v>-166882.23000000001</v>
      </c>
      <c r="F75">
        <v>0</v>
      </c>
      <c r="G75">
        <v>-199314.02</v>
      </c>
      <c r="H75">
        <v>-2930</v>
      </c>
      <c r="I75">
        <v>-25757.22</v>
      </c>
      <c r="J75">
        <v>-93985.08</v>
      </c>
      <c r="K75">
        <v>-77536.38</v>
      </c>
      <c r="L75">
        <v>-31579.34</v>
      </c>
      <c r="M75">
        <v>0</v>
      </c>
      <c r="N75">
        <v>0</v>
      </c>
      <c r="O75">
        <v>-23346.04</v>
      </c>
      <c r="P75">
        <v>-11847.78</v>
      </c>
      <c r="Q75">
        <v>0</v>
      </c>
      <c r="R75">
        <v>0</v>
      </c>
      <c r="S75">
        <v>0</v>
      </c>
      <c r="T75">
        <v>0</v>
      </c>
      <c r="U75">
        <v>0</v>
      </c>
      <c r="V75">
        <v>-18950.25</v>
      </c>
      <c r="W75">
        <v>-56409</v>
      </c>
      <c r="X75">
        <v>1340962.69</v>
      </c>
      <c r="Y75">
        <v>0</v>
      </c>
      <c r="Z75">
        <v>826322.11</v>
      </c>
      <c r="AA75">
        <v>81804.81</v>
      </c>
      <c r="AB75">
        <v>73512.36</v>
      </c>
      <c r="AC75">
        <v>0</v>
      </c>
      <c r="AD75">
        <v>105440.6</v>
      </c>
      <c r="AE75">
        <v>16408.18</v>
      </c>
      <c r="AF75">
        <v>5593.21</v>
      </c>
      <c r="AG75">
        <v>698.86</v>
      </c>
      <c r="AH75">
        <v>0</v>
      </c>
      <c r="AI75">
        <v>55241.1</v>
      </c>
      <c r="AJ75">
        <v>7307</v>
      </c>
      <c r="AK75">
        <v>41874.339999999997</v>
      </c>
      <c r="AL75">
        <v>-674.04</v>
      </c>
      <c r="AM75">
        <v>125817.60000000001</v>
      </c>
      <c r="AN75">
        <v>89600</v>
      </c>
      <c r="AO75">
        <v>16676.57</v>
      </c>
      <c r="AP75">
        <v>108658.84</v>
      </c>
      <c r="AQ75">
        <v>11941.4</v>
      </c>
      <c r="AR75">
        <v>0</v>
      </c>
      <c r="AS75">
        <v>14588.63</v>
      </c>
      <c r="AT75">
        <v>17196.89</v>
      </c>
      <c r="AU75">
        <v>8697.9500000000007</v>
      </c>
      <c r="AV75">
        <v>114628.12</v>
      </c>
      <c r="AW75">
        <v>47696.89</v>
      </c>
      <c r="AX75">
        <v>89366.95</v>
      </c>
      <c r="AY75">
        <v>59492.85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-28361.9</v>
      </c>
      <c r="BF75">
        <v>-6249.79</v>
      </c>
      <c r="BG75">
        <v>0</v>
      </c>
      <c r="BH75">
        <v>0</v>
      </c>
      <c r="BI75">
        <v>5192.5</v>
      </c>
      <c r="BJ75">
        <v>6249.79</v>
      </c>
      <c r="BK75">
        <v>7300</v>
      </c>
    </row>
    <row r="76" spans="1:63" x14ac:dyDescent="0.3">
      <c r="A76" t="s">
        <v>333</v>
      </c>
      <c r="B76">
        <v>3518</v>
      </c>
      <c r="C76">
        <v>-2293338.15</v>
      </c>
      <c r="D76">
        <v>0</v>
      </c>
      <c r="E76">
        <v>-44959.99</v>
      </c>
      <c r="F76">
        <v>0</v>
      </c>
      <c r="G76">
        <v>-193698.03</v>
      </c>
      <c r="H76">
        <v>-3800</v>
      </c>
      <c r="I76">
        <v>-8129.63</v>
      </c>
      <c r="J76">
        <v>-6600</v>
      </c>
      <c r="K76">
        <v>-17006.849999999999</v>
      </c>
      <c r="L76">
        <v>-23768.63</v>
      </c>
      <c r="M76">
        <v>-4200</v>
      </c>
      <c r="N76">
        <v>0</v>
      </c>
      <c r="O76">
        <v>-14791.5</v>
      </c>
      <c r="P76">
        <v>-812.5</v>
      </c>
      <c r="Q76">
        <v>0</v>
      </c>
      <c r="R76">
        <v>0</v>
      </c>
      <c r="S76">
        <v>0</v>
      </c>
      <c r="T76">
        <v>0</v>
      </c>
      <c r="U76">
        <v>-9932.5</v>
      </c>
      <c r="V76">
        <v>-44013.75</v>
      </c>
      <c r="W76">
        <v>-59623</v>
      </c>
      <c r="X76">
        <v>1255358.94</v>
      </c>
      <c r="Y76">
        <v>0</v>
      </c>
      <c r="Z76">
        <v>638276.92000000004</v>
      </c>
      <c r="AA76">
        <v>13771.69</v>
      </c>
      <c r="AB76">
        <v>40125.33</v>
      </c>
      <c r="AC76">
        <v>0</v>
      </c>
      <c r="AD76">
        <v>150141.73000000001</v>
      </c>
      <c r="AE76">
        <v>15306.21</v>
      </c>
      <c r="AF76">
        <v>6934.01</v>
      </c>
      <c r="AG76">
        <v>12295.49</v>
      </c>
      <c r="AH76">
        <v>0</v>
      </c>
      <c r="AI76">
        <v>16634.82</v>
      </c>
      <c r="AJ76">
        <v>2888.81</v>
      </c>
      <c r="AK76">
        <v>61522.36</v>
      </c>
      <c r="AL76">
        <v>4650.6400000000003</v>
      </c>
      <c r="AM76">
        <v>54903.040000000001</v>
      </c>
      <c r="AN76">
        <v>35328</v>
      </c>
      <c r="AO76">
        <v>9567.69</v>
      </c>
      <c r="AP76">
        <v>42413.71</v>
      </c>
      <c r="AQ76">
        <v>17425.169999999998</v>
      </c>
      <c r="AR76">
        <v>0</v>
      </c>
      <c r="AS76">
        <v>17344.990000000002</v>
      </c>
      <c r="AT76">
        <v>14381.98</v>
      </c>
      <c r="AU76">
        <v>8459.7900000000009</v>
      </c>
      <c r="AV76">
        <v>97917.63</v>
      </c>
      <c r="AW76">
        <v>78447.61</v>
      </c>
      <c r="AX76">
        <v>116275.48</v>
      </c>
      <c r="AY76">
        <v>56274.95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-26661.759999999998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6023.88</v>
      </c>
    </row>
    <row r="77" spans="1:63" x14ac:dyDescent="0.3">
      <c r="A77" t="s">
        <v>365</v>
      </c>
      <c r="B77">
        <v>2054</v>
      </c>
      <c r="C77">
        <v>-1007079.15</v>
      </c>
      <c r="D77">
        <v>0</v>
      </c>
      <c r="E77">
        <v>-65539.149999999994</v>
      </c>
      <c r="F77">
        <v>0</v>
      </c>
      <c r="G77">
        <v>-23144.99</v>
      </c>
      <c r="H77">
        <v>0</v>
      </c>
      <c r="I77">
        <v>-1850</v>
      </c>
      <c r="J77">
        <v>-44755.05</v>
      </c>
      <c r="K77">
        <v>-22422.799999999999</v>
      </c>
      <c r="L77">
        <v>-29063.21</v>
      </c>
      <c r="M77">
        <v>0</v>
      </c>
      <c r="N77">
        <v>0</v>
      </c>
      <c r="O77">
        <v>-42581.01</v>
      </c>
      <c r="P77">
        <v>-44716.75</v>
      </c>
      <c r="Q77">
        <v>0</v>
      </c>
      <c r="R77">
        <v>0</v>
      </c>
      <c r="S77">
        <v>0</v>
      </c>
      <c r="T77">
        <v>0</v>
      </c>
      <c r="U77">
        <v>0</v>
      </c>
      <c r="V77">
        <v>-4234.75</v>
      </c>
      <c r="W77">
        <v>-57722</v>
      </c>
      <c r="X77">
        <v>585545.05000000005</v>
      </c>
      <c r="Y77">
        <v>2063.5300000000002</v>
      </c>
      <c r="Z77">
        <v>166656.69</v>
      </c>
      <c r="AA77">
        <v>50092.56</v>
      </c>
      <c r="AB77">
        <v>67417.67</v>
      </c>
      <c r="AC77">
        <v>0</v>
      </c>
      <c r="AD77">
        <v>39904.980000000003</v>
      </c>
      <c r="AE77">
        <v>7462.79</v>
      </c>
      <c r="AF77">
        <v>2201.64</v>
      </c>
      <c r="AG77">
        <v>2865.11</v>
      </c>
      <c r="AH77">
        <v>871</v>
      </c>
      <c r="AI77">
        <v>21971.97</v>
      </c>
      <c r="AJ77">
        <v>2046.64</v>
      </c>
      <c r="AK77">
        <v>12408.08</v>
      </c>
      <c r="AL77">
        <v>2906.76</v>
      </c>
      <c r="AM77">
        <v>17254.259999999998</v>
      </c>
      <c r="AN77">
        <v>19086.75</v>
      </c>
      <c r="AO77">
        <v>9343.7800000000007</v>
      </c>
      <c r="AP77">
        <v>77995.02</v>
      </c>
      <c r="AQ77">
        <v>12552.94</v>
      </c>
      <c r="AR77">
        <v>0</v>
      </c>
      <c r="AS77">
        <v>10199.280000000001</v>
      </c>
      <c r="AT77">
        <v>6691.45</v>
      </c>
      <c r="AU77">
        <v>10493.08</v>
      </c>
      <c r="AV77">
        <v>65802.5</v>
      </c>
      <c r="AW77">
        <v>14288.65</v>
      </c>
      <c r="AX77">
        <v>145624.39000000001</v>
      </c>
      <c r="AY77">
        <v>18312.599999999999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-20449.86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</row>
    <row r="78" spans="1:63" x14ac:dyDescent="0.3">
      <c r="A78" t="s">
        <v>381</v>
      </c>
      <c r="B78">
        <v>1102</v>
      </c>
      <c r="C78">
        <v>-485865.96</v>
      </c>
      <c r="D78">
        <v>0</v>
      </c>
      <c r="E78">
        <v>-41129.480000000003</v>
      </c>
      <c r="F78">
        <v>0</v>
      </c>
      <c r="G78">
        <v>-3815</v>
      </c>
      <c r="H78">
        <v>0</v>
      </c>
      <c r="I78">
        <v>-98884.72</v>
      </c>
      <c r="J78">
        <v>0</v>
      </c>
      <c r="K78">
        <v>-66056.53</v>
      </c>
      <c r="L78">
        <v>0</v>
      </c>
      <c r="M78">
        <v>0</v>
      </c>
      <c r="N78">
        <v>-5576</v>
      </c>
      <c r="O78">
        <v>-326</v>
      </c>
      <c r="P78">
        <v>10</v>
      </c>
      <c r="Q78">
        <v>0</v>
      </c>
      <c r="R78">
        <v>0</v>
      </c>
      <c r="S78">
        <v>0</v>
      </c>
      <c r="T78">
        <v>0</v>
      </c>
      <c r="U78">
        <v>-3377.7</v>
      </c>
      <c r="V78">
        <v>-8459.6299999999992</v>
      </c>
      <c r="W78">
        <v>0</v>
      </c>
      <c r="X78">
        <v>484007.3</v>
      </c>
      <c r="Y78">
        <v>0</v>
      </c>
      <c r="Z78">
        <v>51086.879999999997</v>
      </c>
      <c r="AA78">
        <v>0</v>
      </c>
      <c r="AB78">
        <v>33578.15</v>
      </c>
      <c r="AC78">
        <v>0</v>
      </c>
      <c r="AD78">
        <v>384.06</v>
      </c>
      <c r="AE78">
        <v>2614.71</v>
      </c>
      <c r="AF78">
        <v>3444.81</v>
      </c>
      <c r="AG78">
        <v>6130.19</v>
      </c>
      <c r="AH78">
        <v>0</v>
      </c>
      <c r="AI78">
        <v>4322.33</v>
      </c>
      <c r="AJ78">
        <v>0</v>
      </c>
      <c r="AK78">
        <v>1.67</v>
      </c>
      <c r="AL78">
        <v>0</v>
      </c>
      <c r="AM78">
        <v>0</v>
      </c>
      <c r="AN78">
        <v>0</v>
      </c>
      <c r="AO78">
        <v>96743.2</v>
      </c>
      <c r="AP78">
        <v>9410.5300000000007</v>
      </c>
      <c r="AQ78">
        <v>7008.86</v>
      </c>
      <c r="AR78">
        <v>6460.77</v>
      </c>
      <c r="AS78">
        <v>8824.91</v>
      </c>
      <c r="AT78">
        <v>567</v>
      </c>
      <c r="AU78">
        <v>585.27</v>
      </c>
      <c r="AV78">
        <v>1036.78</v>
      </c>
      <c r="AW78">
        <v>11788.88</v>
      </c>
      <c r="AX78">
        <v>17374.73</v>
      </c>
      <c r="AY78">
        <v>40808.49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-16536.11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</row>
    <row r="79" spans="1:63" x14ac:dyDescent="0.3">
      <c r="A79" t="s">
        <v>382</v>
      </c>
      <c r="B79">
        <v>1100</v>
      </c>
      <c r="C79">
        <v>-1675589.94</v>
      </c>
      <c r="D79">
        <v>0</v>
      </c>
      <c r="E79">
        <v>-1140701.25</v>
      </c>
      <c r="F79">
        <v>0</v>
      </c>
      <c r="G79">
        <v>-32320</v>
      </c>
      <c r="H79">
        <v>0</v>
      </c>
      <c r="I79">
        <v>-74890.259999999995</v>
      </c>
      <c r="J79">
        <v>0</v>
      </c>
      <c r="K79">
        <v>-192262.71</v>
      </c>
      <c r="L79">
        <v>0</v>
      </c>
      <c r="M79">
        <v>2176</v>
      </c>
      <c r="N79">
        <v>-2176</v>
      </c>
      <c r="O79">
        <v>0</v>
      </c>
      <c r="P79">
        <v>-3950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-34923.25</v>
      </c>
      <c r="X79">
        <v>1701098.28</v>
      </c>
      <c r="Y79">
        <v>208936.38</v>
      </c>
      <c r="Z79">
        <v>443560.45</v>
      </c>
      <c r="AA79">
        <v>35989.18</v>
      </c>
      <c r="AB79">
        <v>78234.559999999998</v>
      </c>
      <c r="AC79">
        <v>0</v>
      </c>
      <c r="AD79">
        <v>0</v>
      </c>
      <c r="AE79">
        <v>20725.11</v>
      </c>
      <c r="AF79">
        <v>10366.56</v>
      </c>
      <c r="AG79">
        <v>3380.77</v>
      </c>
      <c r="AH79">
        <v>1638</v>
      </c>
      <c r="AI79">
        <v>11680.59</v>
      </c>
      <c r="AJ79">
        <v>6115.05</v>
      </c>
      <c r="AK79">
        <v>33229.58</v>
      </c>
      <c r="AL79">
        <v>4584.74</v>
      </c>
      <c r="AM79">
        <v>48387.08</v>
      </c>
      <c r="AN79">
        <v>0</v>
      </c>
      <c r="AO79">
        <v>10564.43</v>
      </c>
      <c r="AP79">
        <v>41558.300000000003</v>
      </c>
      <c r="AQ79">
        <v>22175.67</v>
      </c>
      <c r="AR79">
        <v>15738.47</v>
      </c>
      <c r="AS79">
        <v>34468.76</v>
      </c>
      <c r="AT79">
        <v>3900</v>
      </c>
      <c r="AU79">
        <v>-5781.35</v>
      </c>
      <c r="AV79">
        <v>22933.94</v>
      </c>
      <c r="AW79">
        <v>289940.77</v>
      </c>
      <c r="AX79">
        <v>103859.27</v>
      </c>
      <c r="AY79">
        <v>49235.01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-24003.55</v>
      </c>
      <c r="BF79">
        <v>0</v>
      </c>
      <c r="BG79">
        <v>0</v>
      </c>
      <c r="BH79">
        <v>0</v>
      </c>
      <c r="BI79">
        <v>15007.5</v>
      </c>
      <c r="BJ79">
        <v>0</v>
      </c>
      <c r="BK79">
        <v>0</v>
      </c>
    </row>
    <row r="80" spans="1:63" x14ac:dyDescent="0.3">
      <c r="A80" t="s">
        <v>325</v>
      </c>
      <c r="B80">
        <v>5405</v>
      </c>
      <c r="C80">
        <v>-5607015.5700000003</v>
      </c>
      <c r="D80">
        <v>-1738417.73</v>
      </c>
      <c r="E80">
        <v>-195132.15</v>
      </c>
      <c r="F80">
        <v>0</v>
      </c>
      <c r="G80">
        <v>-133898.03</v>
      </c>
      <c r="H80">
        <v>-13400</v>
      </c>
      <c r="I80">
        <v>-4880</v>
      </c>
      <c r="J80">
        <v>-1000.75</v>
      </c>
      <c r="K80">
        <v>-13127.72</v>
      </c>
      <c r="L80">
        <v>-387586.2</v>
      </c>
      <c r="M80">
        <v>0</v>
      </c>
      <c r="N80">
        <v>0</v>
      </c>
      <c r="O80">
        <v>-108971.09</v>
      </c>
      <c r="P80">
        <v>0</v>
      </c>
      <c r="Q80">
        <v>0</v>
      </c>
      <c r="R80">
        <v>0</v>
      </c>
      <c r="S80">
        <v>0</v>
      </c>
      <c r="T80">
        <v>0</v>
      </c>
      <c r="U80">
        <v>-1799.14</v>
      </c>
      <c r="V80">
        <v>-59759.88</v>
      </c>
      <c r="W80">
        <v>0</v>
      </c>
      <c r="X80">
        <v>4790931.1500000004</v>
      </c>
      <c r="Y80">
        <v>769.57</v>
      </c>
      <c r="Z80">
        <v>715959.7</v>
      </c>
      <c r="AA80">
        <v>118477.78</v>
      </c>
      <c r="AB80">
        <v>637176.34</v>
      </c>
      <c r="AC80">
        <v>153515</v>
      </c>
      <c r="AD80">
        <v>0</v>
      </c>
      <c r="AE80">
        <v>55268.81</v>
      </c>
      <c r="AF80">
        <v>22060.67</v>
      </c>
      <c r="AG80">
        <v>1289.05</v>
      </c>
      <c r="AH80">
        <v>0</v>
      </c>
      <c r="AI80">
        <v>79453.48</v>
      </c>
      <c r="AJ80">
        <v>45549.81</v>
      </c>
      <c r="AK80">
        <v>117439.67</v>
      </c>
      <c r="AL80">
        <v>1690.56</v>
      </c>
      <c r="AM80">
        <v>152329.94</v>
      </c>
      <c r="AN80">
        <v>24064</v>
      </c>
      <c r="AO80">
        <v>45656.480000000003</v>
      </c>
      <c r="AP80">
        <v>264015.86</v>
      </c>
      <c r="AQ80">
        <v>46342.59</v>
      </c>
      <c r="AR80">
        <v>135380.51</v>
      </c>
      <c r="AS80">
        <v>39910.81</v>
      </c>
      <c r="AT80">
        <v>63356.43</v>
      </c>
      <c r="AU80">
        <v>0</v>
      </c>
      <c r="AV80">
        <v>280228.23</v>
      </c>
      <c r="AW80">
        <v>68022.759999999995</v>
      </c>
      <c r="AX80">
        <v>147735.9</v>
      </c>
      <c r="AY80">
        <v>62009.63</v>
      </c>
      <c r="AZ80">
        <v>0</v>
      </c>
      <c r="BA80">
        <v>0</v>
      </c>
      <c r="BB80">
        <v>61734.559999999998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</row>
    <row r="81" spans="1:63" x14ac:dyDescent="0.3">
      <c r="A81" t="s">
        <v>145</v>
      </c>
      <c r="B81">
        <v>4003</v>
      </c>
      <c r="C81">
        <v>-5262379.1500000004</v>
      </c>
      <c r="D81">
        <v>0</v>
      </c>
      <c r="E81">
        <v>-347867.93</v>
      </c>
      <c r="F81">
        <v>0</v>
      </c>
      <c r="G81">
        <v>-318117.02</v>
      </c>
      <c r="H81">
        <v>-283476.5</v>
      </c>
      <c r="I81">
        <v>-56567.12</v>
      </c>
      <c r="J81">
        <v>-13370</v>
      </c>
      <c r="K81">
        <v>-2179.14</v>
      </c>
      <c r="L81">
        <v>-100881.22</v>
      </c>
      <c r="M81">
        <v>0</v>
      </c>
      <c r="N81">
        <v>0</v>
      </c>
      <c r="O81">
        <v>-75836.800000000003</v>
      </c>
      <c r="P81">
        <v>-62123.82</v>
      </c>
      <c r="Q81">
        <v>0</v>
      </c>
      <c r="R81">
        <v>0</v>
      </c>
      <c r="S81">
        <v>0</v>
      </c>
      <c r="T81">
        <v>-40918.5</v>
      </c>
      <c r="U81">
        <v>0</v>
      </c>
      <c r="V81">
        <v>-87294.83</v>
      </c>
      <c r="W81">
        <v>-11200</v>
      </c>
      <c r="X81">
        <v>3478138.06</v>
      </c>
      <c r="Y81">
        <v>0</v>
      </c>
      <c r="Z81">
        <v>902519.71</v>
      </c>
      <c r="AA81">
        <v>83647.490000000005</v>
      </c>
      <c r="AB81">
        <v>475088</v>
      </c>
      <c r="AC81">
        <v>0</v>
      </c>
      <c r="AD81">
        <v>45278.29</v>
      </c>
      <c r="AE81">
        <v>44486.239999999998</v>
      </c>
      <c r="AF81">
        <v>9783.4500000000007</v>
      </c>
      <c r="AG81">
        <v>1045.45</v>
      </c>
      <c r="AH81">
        <v>0</v>
      </c>
      <c r="AI81">
        <v>109912.63</v>
      </c>
      <c r="AJ81">
        <v>8343.27</v>
      </c>
      <c r="AK81">
        <v>88385.19</v>
      </c>
      <c r="AL81">
        <v>6016.89</v>
      </c>
      <c r="AM81">
        <v>133065.32999999999</v>
      </c>
      <c r="AN81">
        <v>0</v>
      </c>
      <c r="AO81">
        <v>35090.75</v>
      </c>
      <c r="AP81">
        <v>153925.44</v>
      </c>
      <c r="AQ81">
        <v>76958.070000000007</v>
      </c>
      <c r="AR81">
        <v>53793.47</v>
      </c>
      <c r="AS81">
        <v>17142.23</v>
      </c>
      <c r="AT81">
        <v>28167.91</v>
      </c>
      <c r="AU81">
        <v>0</v>
      </c>
      <c r="AV81">
        <v>190891.22</v>
      </c>
      <c r="AW81">
        <v>210861.96</v>
      </c>
      <c r="AX81">
        <v>164971.6</v>
      </c>
      <c r="AY81">
        <v>14650.2</v>
      </c>
      <c r="AZ81">
        <v>0</v>
      </c>
      <c r="BA81">
        <v>0</v>
      </c>
      <c r="BB81">
        <v>271000</v>
      </c>
      <c r="BC81">
        <v>0</v>
      </c>
      <c r="BD81">
        <v>0</v>
      </c>
      <c r="BE81">
        <v>-49035.89</v>
      </c>
      <c r="BF81">
        <v>0</v>
      </c>
      <c r="BG81">
        <v>-271000</v>
      </c>
      <c r="BH81">
        <v>0</v>
      </c>
      <c r="BI81">
        <v>249253.2</v>
      </c>
      <c r="BJ81">
        <v>7395</v>
      </c>
      <c r="BK81">
        <v>14751.9</v>
      </c>
    </row>
    <row r="82" spans="1:63" x14ac:dyDescent="0.3">
      <c r="A82" t="s">
        <v>323</v>
      </c>
      <c r="B82">
        <v>5427</v>
      </c>
      <c r="C82">
        <v>-7271885.8200000003</v>
      </c>
      <c r="D82">
        <v>-1751774.7</v>
      </c>
      <c r="E82">
        <v>-1460721.79</v>
      </c>
      <c r="F82">
        <v>0</v>
      </c>
      <c r="G82">
        <v>-66875.039999999994</v>
      </c>
      <c r="H82">
        <v>-173000.43</v>
      </c>
      <c r="I82">
        <v>0</v>
      </c>
      <c r="J82">
        <v>-16835</v>
      </c>
      <c r="K82">
        <v>0</v>
      </c>
      <c r="L82">
        <v>-50750</v>
      </c>
      <c r="M82">
        <v>-8810.7999999999993</v>
      </c>
      <c r="N82">
        <v>0</v>
      </c>
      <c r="O82">
        <v>-1070702.93</v>
      </c>
      <c r="P82">
        <v>-2063749.69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-43367.199999999997</v>
      </c>
      <c r="X82">
        <v>7370268.6799999997</v>
      </c>
      <c r="Y82">
        <v>48097.18</v>
      </c>
      <c r="Z82">
        <v>2046045.45</v>
      </c>
      <c r="AA82">
        <v>177689.76</v>
      </c>
      <c r="AB82">
        <v>928324.81</v>
      </c>
      <c r="AC82">
        <v>0</v>
      </c>
      <c r="AD82">
        <v>141782.19</v>
      </c>
      <c r="AE82">
        <v>112815.19</v>
      </c>
      <c r="AF82">
        <v>29984.97</v>
      </c>
      <c r="AG82">
        <v>1436.95</v>
      </c>
      <c r="AH82">
        <v>0</v>
      </c>
      <c r="AI82">
        <v>269087.42</v>
      </c>
      <c r="AJ82">
        <v>20353.04</v>
      </c>
      <c r="AK82">
        <v>168391.21</v>
      </c>
      <c r="AL82">
        <v>23598.87</v>
      </c>
      <c r="AM82">
        <v>193082.23</v>
      </c>
      <c r="AN82">
        <v>0</v>
      </c>
      <c r="AO82">
        <v>167978.22</v>
      </c>
      <c r="AP82">
        <v>366187.83</v>
      </c>
      <c r="AQ82">
        <v>137876.23000000001</v>
      </c>
      <c r="AR82">
        <v>193391.06</v>
      </c>
      <c r="AS82">
        <v>50916.7</v>
      </c>
      <c r="AT82">
        <v>73261.81</v>
      </c>
      <c r="AU82">
        <v>0</v>
      </c>
      <c r="AV82">
        <v>33598.82</v>
      </c>
      <c r="AW82">
        <v>68936.179999999993</v>
      </c>
      <c r="AX82">
        <v>570660.54</v>
      </c>
      <c r="AY82">
        <v>802779.27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-120868.2</v>
      </c>
      <c r="BG82">
        <v>0</v>
      </c>
      <c r="BH82">
        <v>0</v>
      </c>
      <c r="BI82">
        <v>0</v>
      </c>
      <c r="BJ82">
        <v>0</v>
      </c>
      <c r="BK82">
        <v>120868.2</v>
      </c>
    </row>
    <row r="83" spans="1:63" x14ac:dyDescent="0.3">
      <c r="A83" t="s">
        <v>328</v>
      </c>
      <c r="B83">
        <v>4004</v>
      </c>
      <c r="C83">
        <v>-1870496</v>
      </c>
      <c r="D83">
        <v>-429605</v>
      </c>
      <c r="E83">
        <v>-96434</v>
      </c>
      <c r="F83">
        <v>0</v>
      </c>
      <c r="G83">
        <v>-17730</v>
      </c>
      <c r="H83">
        <v>-38134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-589112</v>
      </c>
      <c r="Q83">
        <v>0</v>
      </c>
      <c r="R83">
        <v>0</v>
      </c>
      <c r="S83">
        <v>0</v>
      </c>
      <c r="T83">
        <v>0</v>
      </c>
      <c r="U83">
        <v>-8950</v>
      </c>
      <c r="V83">
        <v>-1400</v>
      </c>
      <c r="W83">
        <v>0</v>
      </c>
      <c r="X83">
        <v>2038511</v>
      </c>
      <c r="Y83">
        <v>0</v>
      </c>
      <c r="Z83">
        <v>178135</v>
      </c>
      <c r="AA83">
        <v>49442</v>
      </c>
      <c r="AB83">
        <v>165629</v>
      </c>
      <c r="AC83">
        <v>0</v>
      </c>
      <c r="AD83">
        <v>0</v>
      </c>
      <c r="AE83">
        <v>5094</v>
      </c>
      <c r="AF83">
        <v>13937</v>
      </c>
      <c r="AG83">
        <v>436</v>
      </c>
      <c r="AH83">
        <v>0</v>
      </c>
      <c r="AI83">
        <v>170700</v>
      </c>
      <c r="AJ83">
        <v>0</v>
      </c>
      <c r="AK83">
        <v>62374</v>
      </c>
      <c r="AL83">
        <v>4713</v>
      </c>
      <c r="AM83">
        <v>26316</v>
      </c>
      <c r="AN83">
        <v>0</v>
      </c>
      <c r="AO83">
        <v>73342</v>
      </c>
      <c r="AP83">
        <v>54460</v>
      </c>
      <c r="AQ83">
        <v>7559</v>
      </c>
      <c r="AR83">
        <v>28161</v>
      </c>
      <c r="AS83">
        <v>52182</v>
      </c>
      <c r="AT83">
        <v>12336</v>
      </c>
      <c r="AU83">
        <v>1623</v>
      </c>
      <c r="AV83">
        <v>-2714</v>
      </c>
      <c r="AW83">
        <v>0</v>
      </c>
      <c r="AX83">
        <v>22617</v>
      </c>
      <c r="AY83">
        <v>57133</v>
      </c>
      <c r="AZ83">
        <v>0</v>
      </c>
      <c r="BA83">
        <v>0</v>
      </c>
      <c r="BB83">
        <v>28106</v>
      </c>
      <c r="BC83">
        <v>0</v>
      </c>
      <c r="BD83">
        <v>0</v>
      </c>
      <c r="BE83">
        <v>0</v>
      </c>
      <c r="BF83">
        <v>0</v>
      </c>
      <c r="BG83">
        <v>-28106</v>
      </c>
      <c r="BH83">
        <v>0</v>
      </c>
      <c r="BI83">
        <v>0</v>
      </c>
      <c r="BJ83">
        <v>0</v>
      </c>
      <c r="BK83">
        <v>28106</v>
      </c>
    </row>
    <row r="84" spans="1:63" x14ac:dyDescent="0.3">
      <c r="A84" t="s">
        <v>326</v>
      </c>
      <c r="B84">
        <v>5404</v>
      </c>
      <c r="C84">
        <v>-3792079.24</v>
      </c>
      <c r="D84">
        <v>-1569807.66</v>
      </c>
      <c r="E84">
        <v>0</v>
      </c>
      <c r="F84">
        <v>0</v>
      </c>
      <c r="G84">
        <v>-49569.98</v>
      </c>
      <c r="H84">
        <v>0</v>
      </c>
      <c r="I84">
        <v>0</v>
      </c>
      <c r="J84">
        <v>0</v>
      </c>
      <c r="K84">
        <v>-17735</v>
      </c>
      <c r="L84">
        <v>-170593.42</v>
      </c>
      <c r="M84">
        <v>0</v>
      </c>
      <c r="N84">
        <v>-24796</v>
      </c>
      <c r="O84">
        <v>0</v>
      </c>
      <c r="P84">
        <v>-8193.16</v>
      </c>
      <c r="Q84">
        <v>0</v>
      </c>
      <c r="R84">
        <v>0</v>
      </c>
      <c r="S84">
        <v>0</v>
      </c>
      <c r="T84">
        <v>-90724.92</v>
      </c>
      <c r="U84">
        <v>0</v>
      </c>
      <c r="V84">
        <v>0</v>
      </c>
      <c r="W84">
        <v>0</v>
      </c>
      <c r="X84">
        <v>3585112.95</v>
      </c>
      <c r="Y84">
        <v>3925.14</v>
      </c>
      <c r="Z84">
        <v>349744.5</v>
      </c>
      <c r="AA84">
        <v>98301.69</v>
      </c>
      <c r="AB84">
        <v>406719.5</v>
      </c>
      <c r="AC84">
        <v>63220.67</v>
      </c>
      <c r="AD84">
        <v>2930.1</v>
      </c>
      <c r="AE84">
        <v>47014</v>
      </c>
      <c r="AF84">
        <v>15767.5</v>
      </c>
      <c r="AG84">
        <v>856.4</v>
      </c>
      <c r="AH84">
        <v>0</v>
      </c>
      <c r="AI84">
        <v>149910.9</v>
      </c>
      <c r="AJ84">
        <v>9466.7000000000007</v>
      </c>
      <c r="AK84">
        <v>103896.3</v>
      </c>
      <c r="AL84">
        <v>23256.68</v>
      </c>
      <c r="AM84">
        <v>174290.9</v>
      </c>
      <c r="AN84">
        <v>3010.4</v>
      </c>
      <c r="AO84">
        <v>41154.9</v>
      </c>
      <c r="AP84">
        <v>155197.5</v>
      </c>
      <c r="AQ84">
        <v>49763.4</v>
      </c>
      <c r="AR84">
        <v>30797.1</v>
      </c>
      <c r="AS84">
        <v>47613.2</v>
      </c>
      <c r="AT84">
        <v>28077.4</v>
      </c>
      <c r="AU84">
        <v>5000</v>
      </c>
      <c r="AV84">
        <v>120599.2</v>
      </c>
      <c r="AW84">
        <v>9814.9</v>
      </c>
      <c r="AX84">
        <v>93639</v>
      </c>
      <c r="AY84">
        <v>139308</v>
      </c>
      <c r="AZ84">
        <v>0</v>
      </c>
      <c r="BA84">
        <v>0</v>
      </c>
      <c r="BB84">
        <v>1468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</row>
    <row r="85" spans="1:63" x14ac:dyDescent="0.3">
      <c r="A85" t="s">
        <v>324</v>
      </c>
      <c r="B85">
        <v>5407</v>
      </c>
      <c r="C85">
        <v>-7394254.8899999997</v>
      </c>
      <c r="D85">
        <v>-1126343.6100000001</v>
      </c>
      <c r="E85">
        <v>-307242.87</v>
      </c>
      <c r="F85">
        <v>0</v>
      </c>
      <c r="G85">
        <v>-270770</v>
      </c>
      <c r="H85">
        <v>0</v>
      </c>
      <c r="I85">
        <v>0</v>
      </c>
      <c r="J85">
        <v>-11481.23</v>
      </c>
      <c r="K85">
        <v>0</v>
      </c>
      <c r="L85">
        <v>0</v>
      </c>
      <c r="M85">
        <v>0</v>
      </c>
      <c r="N85">
        <v>0</v>
      </c>
      <c r="O85">
        <v>-68725.119999999995</v>
      </c>
      <c r="P85">
        <v>-234292.21</v>
      </c>
      <c r="Q85">
        <v>0</v>
      </c>
      <c r="R85">
        <v>0</v>
      </c>
      <c r="S85">
        <v>0</v>
      </c>
      <c r="T85">
        <v>-31834.5</v>
      </c>
      <c r="U85">
        <v>-32546.16</v>
      </c>
      <c r="V85">
        <v>0</v>
      </c>
      <c r="W85">
        <v>-41963.25</v>
      </c>
      <c r="X85">
        <v>4964049.43</v>
      </c>
      <c r="Y85">
        <v>0</v>
      </c>
      <c r="Z85">
        <v>952998.06</v>
      </c>
      <c r="AA85">
        <v>141403.79999999999</v>
      </c>
      <c r="AB85">
        <v>491548.61</v>
      </c>
      <c r="AC85">
        <v>0</v>
      </c>
      <c r="AD85">
        <v>58131.3</v>
      </c>
      <c r="AE85">
        <v>143976.54999999999</v>
      </c>
      <c r="AF85">
        <v>19180.2</v>
      </c>
      <c r="AG85">
        <v>1587.39</v>
      </c>
      <c r="AH85">
        <v>4881.6400000000003</v>
      </c>
      <c r="AI85">
        <v>96932.15</v>
      </c>
      <c r="AJ85">
        <v>7608.84</v>
      </c>
      <c r="AK85">
        <v>168865.24</v>
      </c>
      <c r="AL85">
        <v>12630.44</v>
      </c>
      <c r="AM85">
        <v>198951.96</v>
      </c>
      <c r="AN85">
        <v>35072</v>
      </c>
      <c r="AO85">
        <v>64014.69</v>
      </c>
      <c r="AP85">
        <v>191000.21</v>
      </c>
      <c r="AQ85">
        <v>73496.09</v>
      </c>
      <c r="AR85">
        <v>298434.3</v>
      </c>
      <c r="AS85">
        <v>308174.61</v>
      </c>
      <c r="AT85">
        <v>54143.76</v>
      </c>
      <c r="AU85">
        <v>0</v>
      </c>
      <c r="AV85">
        <v>97583.66</v>
      </c>
      <c r="AW85">
        <v>195477.72</v>
      </c>
      <c r="AX85">
        <v>378127</v>
      </c>
      <c r="AY85">
        <v>112228.27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</row>
    <row r="86" spans="1:63" x14ac:dyDescent="0.3">
      <c r="A86" t="s">
        <v>318</v>
      </c>
      <c r="B86">
        <v>7010</v>
      </c>
      <c r="C86">
        <v>-885387.03</v>
      </c>
      <c r="D86">
        <v>-301124.99</v>
      </c>
      <c r="E86">
        <v>-2666859.41</v>
      </c>
      <c r="F86">
        <v>0</v>
      </c>
      <c r="G86">
        <v>-38340.03</v>
      </c>
      <c r="H86">
        <v>-57069.05</v>
      </c>
      <c r="I86">
        <v>-26452.560000000001</v>
      </c>
      <c r="J86">
        <v>-6728</v>
      </c>
      <c r="K86">
        <v>-178.5</v>
      </c>
      <c r="L86">
        <v>-10283.07</v>
      </c>
      <c r="M86">
        <v>-994.4</v>
      </c>
      <c r="N86">
        <v>-21450</v>
      </c>
      <c r="O86">
        <v>-441.5</v>
      </c>
      <c r="P86">
        <v>-5083.43</v>
      </c>
      <c r="Q86">
        <v>0</v>
      </c>
      <c r="R86">
        <v>0</v>
      </c>
      <c r="S86">
        <v>0</v>
      </c>
      <c r="T86">
        <v>0</v>
      </c>
      <c r="U86">
        <v>-1063.8399999999999</v>
      </c>
      <c r="V86">
        <v>-43138.82</v>
      </c>
      <c r="W86">
        <v>-2800</v>
      </c>
      <c r="X86">
        <v>1351828.56</v>
      </c>
      <c r="Y86">
        <v>0</v>
      </c>
      <c r="Z86">
        <v>1614945.18</v>
      </c>
      <c r="AA86">
        <v>105233.08</v>
      </c>
      <c r="AB86">
        <v>134535.43</v>
      </c>
      <c r="AC86">
        <v>0</v>
      </c>
      <c r="AD86">
        <v>66933.38</v>
      </c>
      <c r="AE86">
        <v>19127.07</v>
      </c>
      <c r="AF86">
        <v>19789.14</v>
      </c>
      <c r="AG86">
        <v>14972.01</v>
      </c>
      <c r="AH86">
        <v>29944.03</v>
      </c>
      <c r="AI86">
        <v>57235.73</v>
      </c>
      <c r="AJ86">
        <v>14309.1</v>
      </c>
      <c r="AK86">
        <v>6074.36</v>
      </c>
      <c r="AL86">
        <v>6339.59</v>
      </c>
      <c r="AM86">
        <v>47093.81</v>
      </c>
      <c r="AN86">
        <v>0</v>
      </c>
      <c r="AO86">
        <v>16822.490000000002</v>
      </c>
      <c r="AP86">
        <v>90459.62</v>
      </c>
      <c r="AQ86">
        <v>18244.36</v>
      </c>
      <c r="AR86">
        <v>440</v>
      </c>
      <c r="AS86">
        <v>9830.5</v>
      </c>
      <c r="AT86">
        <v>6270.52</v>
      </c>
      <c r="AU86">
        <v>64200</v>
      </c>
      <c r="AV86">
        <v>29147.46</v>
      </c>
      <c r="AW86">
        <v>19283.59</v>
      </c>
      <c r="AX86">
        <v>284338.34000000003</v>
      </c>
      <c r="AY86">
        <v>30254.42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-26680.55</v>
      </c>
      <c r="BF86">
        <v>-8928</v>
      </c>
      <c r="BG86">
        <v>0</v>
      </c>
      <c r="BH86">
        <v>0</v>
      </c>
      <c r="BI86">
        <v>0</v>
      </c>
      <c r="BJ86">
        <v>0</v>
      </c>
      <c r="BK86">
        <v>0</v>
      </c>
    </row>
    <row r="87" spans="1:63" x14ac:dyDescent="0.3">
      <c r="A87" t="s">
        <v>320</v>
      </c>
      <c r="B87">
        <v>7005</v>
      </c>
      <c r="C87">
        <v>-1575015</v>
      </c>
      <c r="D87">
        <v>0</v>
      </c>
      <c r="E87">
        <v>-1814359.66</v>
      </c>
      <c r="F87">
        <v>0</v>
      </c>
      <c r="G87">
        <v>-65094.97</v>
      </c>
      <c r="H87">
        <v>0</v>
      </c>
      <c r="I87">
        <v>-195</v>
      </c>
      <c r="J87">
        <v>-34158.67</v>
      </c>
      <c r="K87">
        <v>-12970</v>
      </c>
      <c r="L87">
        <v>-8722.39</v>
      </c>
      <c r="M87">
        <v>-504</v>
      </c>
      <c r="N87">
        <v>0</v>
      </c>
      <c r="O87">
        <v>-2041.04</v>
      </c>
      <c r="P87">
        <v>-1600</v>
      </c>
      <c r="Q87">
        <v>0</v>
      </c>
      <c r="R87">
        <v>0</v>
      </c>
      <c r="S87">
        <v>0</v>
      </c>
      <c r="T87">
        <v>0</v>
      </c>
      <c r="U87">
        <v>0</v>
      </c>
      <c r="V87">
        <v>-15072.5</v>
      </c>
      <c r="W87">
        <v>-36221.69</v>
      </c>
      <c r="X87">
        <v>1147621.82</v>
      </c>
      <c r="Y87">
        <v>0</v>
      </c>
      <c r="Z87">
        <v>1098592.6100000001</v>
      </c>
      <c r="AA87">
        <v>23998.03</v>
      </c>
      <c r="AB87">
        <v>167139.04</v>
      </c>
      <c r="AC87">
        <v>0</v>
      </c>
      <c r="AD87">
        <v>26297.77</v>
      </c>
      <c r="AE87">
        <v>10944</v>
      </c>
      <c r="AF87">
        <v>14095.69</v>
      </c>
      <c r="AG87">
        <v>0</v>
      </c>
      <c r="AH87">
        <v>0</v>
      </c>
      <c r="AI87">
        <v>105330.4</v>
      </c>
      <c r="AJ87">
        <v>5044.4799999999996</v>
      </c>
      <c r="AK87">
        <v>57780.34</v>
      </c>
      <c r="AL87">
        <v>10752.29</v>
      </c>
      <c r="AM87">
        <v>87041.19</v>
      </c>
      <c r="AN87">
        <v>0</v>
      </c>
      <c r="AO87">
        <v>11428.45</v>
      </c>
      <c r="AP87">
        <v>74537.8</v>
      </c>
      <c r="AQ87">
        <v>39852.58</v>
      </c>
      <c r="AR87">
        <v>0</v>
      </c>
      <c r="AS87">
        <v>12624.78</v>
      </c>
      <c r="AT87">
        <v>6994</v>
      </c>
      <c r="AU87">
        <v>149.05000000000001</v>
      </c>
      <c r="AV87">
        <v>35978.879999999997</v>
      </c>
      <c r="AW87">
        <v>81510.86</v>
      </c>
      <c r="AX87">
        <v>574113.01</v>
      </c>
      <c r="AY87">
        <v>45706.76</v>
      </c>
      <c r="AZ87">
        <v>0</v>
      </c>
      <c r="BA87">
        <v>0</v>
      </c>
      <c r="BB87">
        <v>81880.36</v>
      </c>
      <c r="BC87">
        <v>0</v>
      </c>
      <c r="BD87">
        <v>0</v>
      </c>
      <c r="BE87">
        <v>-31189.19</v>
      </c>
      <c r="BF87">
        <v>0</v>
      </c>
      <c r="BG87">
        <v>-81880.36</v>
      </c>
      <c r="BH87">
        <v>0</v>
      </c>
      <c r="BI87">
        <v>72789.55</v>
      </c>
      <c r="BJ87">
        <v>40280</v>
      </c>
      <c r="BK87">
        <v>0</v>
      </c>
    </row>
    <row r="88" spans="1:63" x14ac:dyDescent="0.3">
      <c r="A88" t="s">
        <v>319</v>
      </c>
      <c r="B88">
        <v>7009</v>
      </c>
      <c r="C88">
        <v>-1907395.04</v>
      </c>
      <c r="D88">
        <v>0</v>
      </c>
      <c r="E88">
        <v>-2243079.48</v>
      </c>
      <c r="F88">
        <v>0</v>
      </c>
      <c r="G88">
        <v>-53879.97</v>
      </c>
      <c r="H88">
        <v>-930</v>
      </c>
      <c r="I88">
        <v>-712830.95</v>
      </c>
      <c r="J88">
        <v>-5516.5</v>
      </c>
      <c r="K88">
        <v>-19995</v>
      </c>
      <c r="L88">
        <v>-6109.57</v>
      </c>
      <c r="M88">
        <v>0</v>
      </c>
      <c r="N88">
        <v>0</v>
      </c>
      <c r="O88">
        <v>-2822</v>
      </c>
      <c r="P88">
        <v>-8285.1200000000008</v>
      </c>
      <c r="Q88">
        <v>0</v>
      </c>
      <c r="R88">
        <v>0</v>
      </c>
      <c r="S88">
        <v>0</v>
      </c>
      <c r="T88">
        <v>0</v>
      </c>
      <c r="U88">
        <v>0</v>
      </c>
      <c r="V88">
        <v>-40674</v>
      </c>
      <c r="W88">
        <v>-40882</v>
      </c>
      <c r="X88">
        <v>2076888.65</v>
      </c>
      <c r="Y88">
        <v>4464.9799999999996</v>
      </c>
      <c r="Z88">
        <v>1873014.15</v>
      </c>
      <c r="AA88">
        <v>41824.71</v>
      </c>
      <c r="AB88">
        <v>115244.32</v>
      </c>
      <c r="AC88">
        <v>0</v>
      </c>
      <c r="AD88">
        <v>146863.48000000001</v>
      </c>
      <c r="AE88">
        <v>30863.72</v>
      </c>
      <c r="AF88">
        <v>21537.200000000001</v>
      </c>
      <c r="AG88">
        <v>0</v>
      </c>
      <c r="AH88">
        <v>0</v>
      </c>
      <c r="AI88">
        <v>100276.55</v>
      </c>
      <c r="AJ88">
        <v>0</v>
      </c>
      <c r="AK88">
        <v>33568.800000000003</v>
      </c>
      <c r="AL88">
        <v>8819.4500000000007</v>
      </c>
      <c r="AM88">
        <v>47153.36</v>
      </c>
      <c r="AN88">
        <v>0</v>
      </c>
      <c r="AO88">
        <v>27700.59</v>
      </c>
      <c r="AP88">
        <v>138364.1</v>
      </c>
      <c r="AQ88">
        <v>27928.66</v>
      </c>
      <c r="AR88">
        <v>0</v>
      </c>
      <c r="AS88">
        <v>35283.24</v>
      </c>
      <c r="AT88">
        <v>7081.73</v>
      </c>
      <c r="AU88">
        <v>63526.61</v>
      </c>
      <c r="AV88">
        <v>27146.1</v>
      </c>
      <c r="AW88">
        <v>19193.8</v>
      </c>
      <c r="AX88">
        <v>458412.05</v>
      </c>
      <c r="AY88">
        <v>53166.54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-34091.620000000003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</row>
    <row r="89" spans="1:63" x14ac:dyDescent="0.3">
      <c r="A89" t="s">
        <v>331</v>
      </c>
      <c r="B89">
        <v>3521</v>
      </c>
      <c r="C89">
        <v>-8907158.3800000008</v>
      </c>
      <c r="D89">
        <v>-439621.06</v>
      </c>
      <c r="E89">
        <v>-193607.42</v>
      </c>
      <c r="F89">
        <v>0</v>
      </c>
      <c r="G89">
        <v>-545477.01</v>
      </c>
      <c r="H89">
        <v>-1400</v>
      </c>
      <c r="I89">
        <v>-19583.650000000001</v>
      </c>
      <c r="J89">
        <v>-38384.800000000003</v>
      </c>
      <c r="K89">
        <v>-77030.59</v>
      </c>
      <c r="L89">
        <v>-261150.25</v>
      </c>
      <c r="M89">
        <v>0</v>
      </c>
      <c r="N89">
        <v>0</v>
      </c>
      <c r="O89">
        <v>-70340.800000000003</v>
      </c>
      <c r="P89">
        <v>-15249.2</v>
      </c>
      <c r="Q89">
        <v>0</v>
      </c>
      <c r="R89">
        <v>0</v>
      </c>
      <c r="S89">
        <v>0</v>
      </c>
      <c r="T89">
        <v>0</v>
      </c>
      <c r="U89">
        <v>-7364.42</v>
      </c>
      <c r="V89">
        <v>-171674.38</v>
      </c>
      <c r="W89">
        <v>-102793</v>
      </c>
      <c r="X89">
        <v>5508044.9199999999</v>
      </c>
      <c r="Y89">
        <v>0</v>
      </c>
      <c r="Z89">
        <v>1230237.3899999999</v>
      </c>
      <c r="AA89">
        <v>235482.22</v>
      </c>
      <c r="AB89">
        <v>698568.06</v>
      </c>
      <c r="AC89">
        <v>0</v>
      </c>
      <c r="AD89">
        <v>98300.85</v>
      </c>
      <c r="AE89">
        <v>131695.9</v>
      </c>
      <c r="AF89">
        <v>29179.07</v>
      </c>
      <c r="AG89">
        <v>2231.9699999999998</v>
      </c>
      <c r="AH89">
        <v>0</v>
      </c>
      <c r="AI89">
        <v>81232.429999999993</v>
      </c>
      <c r="AJ89">
        <v>20490.63</v>
      </c>
      <c r="AK89">
        <v>173224.76</v>
      </c>
      <c r="AL89">
        <v>41309.72</v>
      </c>
      <c r="AM89">
        <v>177647.09</v>
      </c>
      <c r="AN89">
        <v>34696.99</v>
      </c>
      <c r="AO89">
        <v>55586.13</v>
      </c>
      <c r="AP89">
        <v>286236.05</v>
      </c>
      <c r="AQ89">
        <v>109202.39</v>
      </c>
      <c r="AR89">
        <v>88462.74</v>
      </c>
      <c r="AS89">
        <v>108711.84</v>
      </c>
      <c r="AT89">
        <v>56728.11</v>
      </c>
      <c r="AU89">
        <v>29834.82</v>
      </c>
      <c r="AV89">
        <v>426856.31</v>
      </c>
      <c r="AW89">
        <v>557013.36</v>
      </c>
      <c r="AX89">
        <v>442954.79</v>
      </c>
      <c r="AY89">
        <v>229853.95</v>
      </c>
      <c r="AZ89">
        <v>0</v>
      </c>
      <c r="BA89">
        <v>0</v>
      </c>
      <c r="BB89">
        <v>39894.47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96"/>
  <sheetViews>
    <sheetView topLeftCell="CI1" workbookViewId="0">
      <pane ySplit="3" topLeftCell="A82" activePane="bottomLeft" state="frozen"/>
      <selection pane="bottomLeft" activeCell="BA4" sqref="BA4"/>
    </sheetView>
  </sheetViews>
  <sheetFormatPr defaultColWidth="9" defaultRowHeight="13.2" x14ac:dyDescent="0.25"/>
  <cols>
    <col min="1" max="1" width="6" style="65" customWidth="1"/>
    <col min="2" max="2" width="21" style="65" customWidth="1"/>
    <col min="3" max="3" width="22.5546875" style="65" customWidth="1"/>
    <col min="4" max="4" width="11.109375" style="65" customWidth="1"/>
    <col min="5" max="5" width="6" style="65" customWidth="1"/>
    <col min="6" max="6" width="9" style="65"/>
    <col min="7" max="7" width="7.5546875" style="65" customWidth="1"/>
    <col min="8" max="8" width="50.6640625" style="65" customWidth="1"/>
    <col min="9" max="9" width="16.109375" style="65" customWidth="1"/>
    <col min="10" max="10" width="15" style="65" customWidth="1"/>
    <col min="11" max="12" width="11.33203125" style="65" customWidth="1"/>
    <col min="13" max="13" width="26.44140625" style="65" customWidth="1"/>
    <col min="14" max="14" width="10" style="65" customWidth="1"/>
    <col min="15" max="15" width="11.109375" style="65" customWidth="1"/>
    <col min="16" max="17" width="10" style="65" customWidth="1"/>
    <col min="18" max="20" width="13" style="65" customWidth="1"/>
    <col min="21" max="21" width="23.33203125" style="65" customWidth="1"/>
    <col min="22" max="28" width="13" style="65" customWidth="1"/>
    <col min="29" max="29" width="23.88671875" style="65" customWidth="1"/>
    <col min="30" max="34" width="13" style="65" customWidth="1"/>
    <col min="35" max="89" width="18" style="65" customWidth="1"/>
    <col min="90" max="90" width="19.109375" style="65" customWidth="1"/>
    <col min="91" max="104" width="18" style="65" customWidth="1"/>
    <col min="105" max="105" width="22.88671875" style="65" customWidth="1"/>
    <col min="106" max="124" width="17.33203125" style="65" customWidth="1"/>
    <col min="125" max="16384" width="9" style="65"/>
  </cols>
  <sheetData>
    <row r="1" spans="1:124" x14ac:dyDescent="0.25">
      <c r="A1" s="64" t="s">
        <v>391</v>
      </c>
      <c r="F1" s="66"/>
      <c r="AI1" s="67"/>
      <c r="AJ1" s="67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9"/>
      <c r="CG1" s="69"/>
    </row>
    <row r="2" spans="1:124" s="71" customFormat="1" ht="26.4" x14ac:dyDescent="0.25">
      <c r="A2" s="70" t="s">
        <v>392</v>
      </c>
      <c r="C2" s="72"/>
      <c r="D2" s="72"/>
      <c r="E2" s="77">
        <v>1</v>
      </c>
      <c r="F2" s="77">
        <v>2</v>
      </c>
      <c r="G2" s="77">
        <v>3</v>
      </c>
      <c r="H2" s="77">
        <v>4</v>
      </c>
      <c r="I2" s="77">
        <v>5</v>
      </c>
      <c r="J2" s="77">
        <v>6</v>
      </c>
      <c r="K2" s="77">
        <v>7</v>
      </c>
      <c r="L2" s="77">
        <v>8</v>
      </c>
      <c r="M2" s="77">
        <v>9</v>
      </c>
      <c r="N2" s="77">
        <v>10</v>
      </c>
      <c r="O2" s="77">
        <v>11</v>
      </c>
      <c r="P2" s="77">
        <v>12</v>
      </c>
      <c r="Q2" s="77">
        <v>13</v>
      </c>
      <c r="R2" s="77">
        <v>14</v>
      </c>
      <c r="S2" s="77">
        <v>15</v>
      </c>
      <c r="T2" s="77">
        <v>16</v>
      </c>
      <c r="U2" s="77">
        <v>17</v>
      </c>
      <c r="V2" s="77">
        <v>18</v>
      </c>
      <c r="W2" s="77">
        <v>19</v>
      </c>
      <c r="X2" s="77">
        <v>20</v>
      </c>
      <c r="Y2" s="77">
        <v>21</v>
      </c>
      <c r="Z2" s="77">
        <v>22</v>
      </c>
      <c r="AA2" s="77">
        <v>23</v>
      </c>
      <c r="AB2" s="77">
        <v>24</v>
      </c>
      <c r="AC2" s="77">
        <v>25</v>
      </c>
      <c r="AD2" s="77">
        <v>26</v>
      </c>
      <c r="AE2" s="77">
        <v>27</v>
      </c>
      <c r="AF2" s="77">
        <v>28</v>
      </c>
      <c r="AG2" s="77">
        <v>29</v>
      </c>
      <c r="AH2" s="77">
        <v>30</v>
      </c>
      <c r="AI2" s="77">
        <v>31</v>
      </c>
      <c r="AJ2" s="77">
        <v>32</v>
      </c>
      <c r="AK2" s="77">
        <v>33</v>
      </c>
      <c r="AL2" s="77">
        <v>34</v>
      </c>
      <c r="AM2" s="77">
        <v>35</v>
      </c>
      <c r="AN2" s="77">
        <v>36</v>
      </c>
      <c r="AO2" s="77">
        <v>37</v>
      </c>
      <c r="AP2" s="77">
        <v>38</v>
      </c>
      <c r="AQ2" s="77">
        <v>39</v>
      </c>
      <c r="AR2" s="77">
        <v>40</v>
      </c>
      <c r="AS2" s="77">
        <v>41</v>
      </c>
      <c r="AT2" s="77">
        <v>42</v>
      </c>
      <c r="AU2" s="77">
        <v>43</v>
      </c>
      <c r="AV2" s="77">
        <v>44</v>
      </c>
      <c r="AW2" s="77">
        <v>45</v>
      </c>
      <c r="AX2" s="77">
        <v>46</v>
      </c>
      <c r="AY2" s="77">
        <v>47</v>
      </c>
      <c r="AZ2" s="77">
        <v>48</v>
      </c>
      <c r="BA2" s="77">
        <v>49</v>
      </c>
      <c r="BB2" s="77">
        <v>50</v>
      </c>
      <c r="BC2" s="77">
        <v>51</v>
      </c>
      <c r="BD2" s="77">
        <v>52</v>
      </c>
      <c r="BE2" s="77">
        <v>53</v>
      </c>
      <c r="BF2" s="77">
        <v>54</v>
      </c>
      <c r="BG2" s="77">
        <v>55</v>
      </c>
      <c r="BH2" s="77">
        <v>56</v>
      </c>
      <c r="BI2" s="77">
        <v>57</v>
      </c>
      <c r="BJ2" s="77">
        <v>58</v>
      </c>
      <c r="BK2" s="77">
        <v>59</v>
      </c>
      <c r="BL2" s="77">
        <v>60</v>
      </c>
      <c r="BM2" s="77">
        <v>61</v>
      </c>
      <c r="BN2" s="77">
        <v>62</v>
      </c>
      <c r="BO2" s="77">
        <v>63</v>
      </c>
      <c r="BP2" s="77">
        <v>64</v>
      </c>
      <c r="BQ2" s="77">
        <v>65</v>
      </c>
      <c r="BR2" s="77">
        <v>66</v>
      </c>
      <c r="BS2" s="77">
        <v>67</v>
      </c>
      <c r="BT2" s="77">
        <v>68</v>
      </c>
      <c r="BU2" s="77">
        <v>69</v>
      </c>
      <c r="BV2" s="77">
        <v>70</v>
      </c>
      <c r="BW2" s="77">
        <v>71</v>
      </c>
      <c r="BX2" s="77">
        <v>72</v>
      </c>
      <c r="BY2" s="77">
        <v>73</v>
      </c>
      <c r="BZ2" s="77">
        <v>74</v>
      </c>
      <c r="CA2" s="77">
        <v>75</v>
      </c>
      <c r="CB2" s="77">
        <v>76</v>
      </c>
      <c r="CC2" s="77">
        <v>77</v>
      </c>
      <c r="CD2" s="77">
        <v>78</v>
      </c>
      <c r="CE2" s="77">
        <v>79</v>
      </c>
      <c r="CF2" s="77">
        <v>80</v>
      </c>
      <c r="CG2" s="77">
        <v>81</v>
      </c>
      <c r="CH2" s="77">
        <v>82</v>
      </c>
      <c r="CI2" s="77">
        <v>83</v>
      </c>
      <c r="CJ2" s="77">
        <v>84</v>
      </c>
      <c r="CK2" s="77">
        <v>85</v>
      </c>
      <c r="CL2" s="77">
        <v>86</v>
      </c>
      <c r="CM2" s="77">
        <v>87</v>
      </c>
      <c r="CN2" s="77">
        <v>88</v>
      </c>
      <c r="CO2" s="77">
        <v>89</v>
      </c>
      <c r="CP2" s="77">
        <v>90</v>
      </c>
      <c r="CQ2" s="77">
        <v>91</v>
      </c>
      <c r="CR2" s="77">
        <v>92</v>
      </c>
      <c r="CS2" s="77">
        <v>93</v>
      </c>
      <c r="CT2" s="77">
        <v>94</v>
      </c>
      <c r="CU2" s="77">
        <v>95</v>
      </c>
      <c r="CV2" s="77">
        <v>96</v>
      </c>
      <c r="CW2" s="77">
        <v>97</v>
      </c>
      <c r="CX2" s="77">
        <v>98</v>
      </c>
      <c r="CY2" s="77">
        <v>99</v>
      </c>
      <c r="CZ2" s="77">
        <v>100</v>
      </c>
      <c r="DA2" s="77">
        <v>101</v>
      </c>
      <c r="DB2" s="73" t="s">
        <v>393</v>
      </c>
      <c r="DC2" s="73" t="s">
        <v>394</v>
      </c>
      <c r="DD2" s="73" t="s">
        <v>395</v>
      </c>
      <c r="DE2" s="73" t="s">
        <v>396</v>
      </c>
      <c r="DF2" s="73" t="s">
        <v>397</v>
      </c>
      <c r="DG2" s="73" t="s">
        <v>398</v>
      </c>
      <c r="DH2" s="73" t="s">
        <v>399</v>
      </c>
      <c r="DI2" s="73" t="s">
        <v>400</v>
      </c>
      <c r="DJ2" s="73" t="s">
        <v>401</v>
      </c>
      <c r="DK2" s="73" t="s">
        <v>402</v>
      </c>
      <c r="DL2" s="73" t="s">
        <v>403</v>
      </c>
      <c r="DM2" s="73" t="s">
        <v>404</v>
      </c>
      <c r="DN2" s="73" t="s">
        <v>405</v>
      </c>
      <c r="DO2" s="73" t="s">
        <v>406</v>
      </c>
      <c r="DP2" s="73" t="s">
        <v>407</v>
      </c>
      <c r="DQ2" s="73" t="s">
        <v>408</v>
      </c>
      <c r="DR2" s="73" t="s">
        <v>409</v>
      </c>
      <c r="DS2" s="73" t="s">
        <v>410</v>
      </c>
      <c r="DT2" s="73" t="s">
        <v>411</v>
      </c>
    </row>
    <row r="3" spans="1:124" s="75" customFormat="1" ht="66" x14ac:dyDescent="0.3">
      <c r="A3" s="73" t="s">
        <v>412</v>
      </c>
      <c r="B3" s="73" t="s">
        <v>413</v>
      </c>
      <c r="C3" s="74" t="s">
        <v>414</v>
      </c>
      <c r="D3" s="74" t="s">
        <v>415</v>
      </c>
      <c r="E3" s="73" t="s">
        <v>416</v>
      </c>
      <c r="F3" s="73" t="s">
        <v>417</v>
      </c>
      <c r="G3" s="73" t="s">
        <v>418</v>
      </c>
      <c r="H3" s="73" t="s">
        <v>261</v>
      </c>
      <c r="I3" s="73" t="s">
        <v>419</v>
      </c>
      <c r="J3" s="74" t="s">
        <v>420</v>
      </c>
      <c r="K3" s="74" t="s">
        <v>421</v>
      </c>
      <c r="L3" s="74" t="s">
        <v>422</v>
      </c>
      <c r="M3" s="73" t="s">
        <v>423</v>
      </c>
      <c r="N3" s="74" t="s">
        <v>424</v>
      </c>
      <c r="O3" s="74" t="s">
        <v>425</v>
      </c>
      <c r="P3" s="73" t="s">
        <v>426</v>
      </c>
      <c r="Q3" s="73" t="s">
        <v>427</v>
      </c>
      <c r="R3" s="73" t="s">
        <v>428</v>
      </c>
      <c r="S3" s="73" t="s">
        <v>429</v>
      </c>
      <c r="T3" s="73" t="s">
        <v>430</v>
      </c>
      <c r="U3" s="73" t="s">
        <v>431</v>
      </c>
      <c r="V3" s="73" t="s">
        <v>432</v>
      </c>
      <c r="W3" s="73" t="s">
        <v>433</v>
      </c>
      <c r="X3" s="73" t="s">
        <v>434</v>
      </c>
      <c r="Y3" s="73" t="s">
        <v>435</v>
      </c>
      <c r="Z3" s="73" t="s">
        <v>436</v>
      </c>
      <c r="AA3" s="73" t="s">
        <v>437</v>
      </c>
      <c r="AB3" s="73" t="s">
        <v>438</v>
      </c>
      <c r="AC3" s="73" t="s">
        <v>439</v>
      </c>
      <c r="AD3" s="73" t="s">
        <v>440</v>
      </c>
      <c r="AE3" s="73" t="s">
        <v>441</v>
      </c>
      <c r="AF3" s="73" t="s">
        <v>442</v>
      </c>
      <c r="AG3" s="73" t="s">
        <v>443</v>
      </c>
      <c r="AH3" s="73" t="s">
        <v>444</v>
      </c>
      <c r="AI3" s="73" t="s">
        <v>445</v>
      </c>
      <c r="AJ3" s="73" t="s">
        <v>446</v>
      </c>
      <c r="AK3" s="73" t="s">
        <v>447</v>
      </c>
      <c r="AL3" s="73" t="s">
        <v>448</v>
      </c>
      <c r="AM3" s="73" t="s">
        <v>449</v>
      </c>
      <c r="AN3" s="73" t="s">
        <v>450</v>
      </c>
      <c r="AO3" s="73" t="s">
        <v>451</v>
      </c>
      <c r="AP3" s="73" t="s">
        <v>452</v>
      </c>
      <c r="AQ3" s="73" t="s">
        <v>453</v>
      </c>
      <c r="AR3" s="73" t="s">
        <v>454</v>
      </c>
      <c r="AS3" s="73" t="s">
        <v>455</v>
      </c>
      <c r="AT3" s="73" t="s">
        <v>456</v>
      </c>
      <c r="AU3" s="73" t="s">
        <v>457</v>
      </c>
      <c r="AV3" s="73" t="s">
        <v>458</v>
      </c>
      <c r="AW3" s="73" t="s">
        <v>459</v>
      </c>
      <c r="AX3" s="73" t="s">
        <v>460</v>
      </c>
      <c r="AY3" s="73" t="s">
        <v>461</v>
      </c>
      <c r="AZ3" s="73" t="s">
        <v>462</v>
      </c>
      <c r="BA3" s="73" t="s">
        <v>463</v>
      </c>
      <c r="BB3" s="73" t="s">
        <v>464</v>
      </c>
      <c r="BC3" s="73" t="s">
        <v>465</v>
      </c>
      <c r="BD3" s="73" t="s">
        <v>466</v>
      </c>
      <c r="BE3" s="73" t="s">
        <v>467</v>
      </c>
      <c r="BF3" s="73" t="s">
        <v>468</v>
      </c>
      <c r="BG3" s="73" t="s">
        <v>469</v>
      </c>
      <c r="BH3" s="73" t="s">
        <v>470</v>
      </c>
      <c r="BI3" s="73" t="s">
        <v>471</v>
      </c>
      <c r="BJ3" s="73" t="s">
        <v>472</v>
      </c>
      <c r="BK3" s="73" t="s">
        <v>473</v>
      </c>
      <c r="BL3" s="73" t="s">
        <v>474</v>
      </c>
      <c r="BM3" s="73" t="s">
        <v>475</v>
      </c>
      <c r="BN3" s="73" t="s">
        <v>476</v>
      </c>
      <c r="BO3" s="73" t="s">
        <v>477</v>
      </c>
      <c r="BP3" s="73" t="s">
        <v>478</v>
      </c>
      <c r="BQ3" s="73" t="s">
        <v>479</v>
      </c>
      <c r="BR3" s="73" t="s">
        <v>480</v>
      </c>
      <c r="BS3" s="73" t="s">
        <v>481</v>
      </c>
      <c r="BT3" s="73" t="s">
        <v>482</v>
      </c>
      <c r="BU3" s="73" t="s">
        <v>483</v>
      </c>
      <c r="BV3" s="73" t="s">
        <v>484</v>
      </c>
      <c r="BW3" s="73" t="s">
        <v>485</v>
      </c>
      <c r="BX3" s="73" t="s">
        <v>486</v>
      </c>
      <c r="BY3" s="73" t="s">
        <v>487</v>
      </c>
      <c r="BZ3" s="73" t="s">
        <v>488</v>
      </c>
      <c r="CA3" s="73" t="s">
        <v>489</v>
      </c>
      <c r="CB3" s="73" t="s">
        <v>490</v>
      </c>
      <c r="CC3" s="73" t="s">
        <v>491</v>
      </c>
      <c r="CD3" s="73" t="s">
        <v>492</v>
      </c>
      <c r="CE3" s="73" t="s">
        <v>493</v>
      </c>
      <c r="CF3" s="73" t="s">
        <v>494</v>
      </c>
      <c r="CG3" s="73" t="s">
        <v>495</v>
      </c>
      <c r="CH3" s="73" t="s">
        <v>496</v>
      </c>
      <c r="CI3" s="73" t="s">
        <v>497</v>
      </c>
      <c r="CJ3" s="73" t="s">
        <v>498</v>
      </c>
      <c r="CK3" s="73" t="s">
        <v>499</v>
      </c>
      <c r="CL3" s="73" t="s">
        <v>500</v>
      </c>
      <c r="CM3" s="73" t="s">
        <v>501</v>
      </c>
      <c r="CN3" s="73" t="s">
        <v>502</v>
      </c>
      <c r="CO3" s="73" t="s">
        <v>503</v>
      </c>
      <c r="CP3" s="73" t="s">
        <v>504</v>
      </c>
      <c r="CQ3" s="73" t="s">
        <v>505</v>
      </c>
      <c r="CR3" s="73" t="s">
        <v>506</v>
      </c>
      <c r="CS3" s="73" t="s">
        <v>507</v>
      </c>
      <c r="CT3" s="73" t="s">
        <v>508</v>
      </c>
      <c r="CU3" s="73" t="s">
        <v>509</v>
      </c>
      <c r="CV3" s="73" t="s">
        <v>510</v>
      </c>
      <c r="CW3" s="73" t="s">
        <v>511</v>
      </c>
      <c r="CX3" s="73" t="s">
        <v>512</v>
      </c>
      <c r="CY3" s="73" t="s">
        <v>513</v>
      </c>
      <c r="CZ3" s="73" t="s">
        <v>514</v>
      </c>
      <c r="DA3" s="73" t="s">
        <v>515</v>
      </c>
      <c r="DB3" s="73" t="s">
        <v>516</v>
      </c>
      <c r="DC3" s="73" t="s">
        <v>517</v>
      </c>
      <c r="DD3" s="73" t="s">
        <v>518</v>
      </c>
      <c r="DE3" s="73" t="s">
        <v>519</v>
      </c>
      <c r="DF3" s="73" t="s">
        <v>520</v>
      </c>
      <c r="DG3" s="73" t="s">
        <v>521</v>
      </c>
      <c r="DH3" s="73" t="s">
        <v>522</v>
      </c>
      <c r="DI3" s="73" t="s">
        <v>523</v>
      </c>
      <c r="DJ3" s="73" t="s">
        <v>524</v>
      </c>
      <c r="DK3" s="73" t="s">
        <v>525</v>
      </c>
      <c r="DL3" s="73" t="s">
        <v>526</v>
      </c>
      <c r="DM3" s="73" t="s">
        <v>527</v>
      </c>
      <c r="DN3" s="73" t="s">
        <v>528</v>
      </c>
      <c r="DO3" s="73" t="s">
        <v>529</v>
      </c>
      <c r="DP3" s="73" t="s">
        <v>530</v>
      </c>
      <c r="DQ3" s="73" t="s">
        <v>531</v>
      </c>
      <c r="DR3" s="73" t="s">
        <v>532</v>
      </c>
      <c r="DS3" s="73" t="s">
        <v>533</v>
      </c>
      <c r="DT3" s="73" t="s">
        <v>534</v>
      </c>
    </row>
    <row r="4" spans="1:124" x14ac:dyDescent="0.25">
      <c r="A4" s="65">
        <v>302</v>
      </c>
      <c r="B4" s="65" t="s">
        <v>565</v>
      </c>
      <c r="C4" s="65" t="s">
        <v>535</v>
      </c>
      <c r="D4" s="65" t="s">
        <v>555</v>
      </c>
      <c r="E4" s="65">
        <v>1000</v>
      </c>
      <c r="F4" s="65">
        <v>3021000</v>
      </c>
      <c r="G4" s="65">
        <v>101251</v>
      </c>
      <c r="H4" s="65" t="s">
        <v>384</v>
      </c>
      <c r="I4" s="65" t="s">
        <v>307</v>
      </c>
      <c r="J4" s="65" t="s">
        <v>307</v>
      </c>
      <c r="K4" s="65">
        <v>2</v>
      </c>
      <c r="L4" s="65">
        <v>5</v>
      </c>
      <c r="M4" s="65" t="s">
        <v>544</v>
      </c>
      <c r="N4" s="65">
        <v>216.5</v>
      </c>
      <c r="O4" s="65">
        <v>0</v>
      </c>
      <c r="P4" s="65">
        <v>12</v>
      </c>
      <c r="Q4" s="65">
        <v>0</v>
      </c>
      <c r="R4" s="65" t="s">
        <v>128</v>
      </c>
      <c r="S4" s="65">
        <v>8.8000000000000007</v>
      </c>
      <c r="T4" s="65" t="s">
        <v>539</v>
      </c>
      <c r="U4" s="65" t="s">
        <v>540</v>
      </c>
      <c r="V4" s="65" t="s">
        <v>555</v>
      </c>
      <c r="W4" s="65">
        <v>0.5</v>
      </c>
      <c r="X4" s="65">
        <v>0.5</v>
      </c>
      <c r="Y4" s="65">
        <v>27.8</v>
      </c>
      <c r="Z4" s="65">
        <v>0</v>
      </c>
      <c r="AA4" s="65" t="s">
        <v>541</v>
      </c>
      <c r="AB4" s="65" t="s">
        <v>542</v>
      </c>
      <c r="AC4" s="65" t="s">
        <v>545</v>
      </c>
      <c r="AD4" s="65">
        <v>0</v>
      </c>
      <c r="AE4" s="65">
        <v>8.8000000000000007</v>
      </c>
      <c r="AF4" s="65">
        <v>8.8000000000000007</v>
      </c>
      <c r="AG4" s="65">
        <v>8.8000000000000007</v>
      </c>
      <c r="AH4" s="65">
        <v>8.8000000000000007</v>
      </c>
      <c r="AI4" s="76">
        <v>1231942</v>
      </c>
      <c r="AJ4" s="76">
        <v>0</v>
      </c>
      <c r="AK4" s="76">
        <v>64351</v>
      </c>
      <c r="AL4" s="76">
        <v>0</v>
      </c>
      <c r="AM4" s="76">
        <v>0</v>
      </c>
      <c r="AN4" s="76">
        <v>272757</v>
      </c>
      <c r="AO4" s="76">
        <v>48107</v>
      </c>
      <c r="AP4" s="76">
        <v>490033</v>
      </c>
      <c r="AQ4" s="76">
        <v>25916</v>
      </c>
      <c r="AR4" s="76">
        <v>8360</v>
      </c>
      <c r="AS4" s="76">
        <v>4136</v>
      </c>
      <c r="AT4" s="76">
        <v>0</v>
      </c>
      <c r="AU4" s="76">
        <v>6236</v>
      </c>
      <c r="AV4" s="76">
        <v>0</v>
      </c>
      <c r="AW4" s="76">
        <v>178941</v>
      </c>
      <c r="AX4" s="76">
        <v>936</v>
      </c>
      <c r="AY4" s="76">
        <v>0</v>
      </c>
      <c r="AZ4" s="76">
        <v>2117562</v>
      </c>
      <c r="BA4" s="76">
        <v>2331715</v>
      </c>
      <c r="BB4" s="76">
        <v>401231</v>
      </c>
      <c r="BC4" s="76">
        <v>2053</v>
      </c>
      <c r="BD4" s="76">
        <v>1125309</v>
      </c>
      <c r="BE4" s="76">
        <v>54706</v>
      </c>
      <c r="BF4" s="76">
        <v>83072</v>
      </c>
      <c r="BG4" s="76">
        <v>0</v>
      </c>
      <c r="BH4" s="76">
        <v>103966</v>
      </c>
      <c r="BI4" s="76">
        <v>8643</v>
      </c>
      <c r="BJ4" s="76">
        <v>7856</v>
      </c>
      <c r="BK4" s="76">
        <v>7225</v>
      </c>
      <c r="BL4" s="76">
        <v>2001</v>
      </c>
      <c r="BM4" s="76">
        <v>14794</v>
      </c>
      <c r="BN4" s="76">
        <v>1820</v>
      </c>
      <c r="BO4" s="76">
        <v>2760</v>
      </c>
      <c r="BP4" s="76">
        <v>4232</v>
      </c>
      <c r="BQ4" s="76">
        <v>16702</v>
      </c>
      <c r="BR4" s="76">
        <v>23064</v>
      </c>
      <c r="BS4" s="76">
        <v>13990</v>
      </c>
      <c r="BT4" s="76">
        <v>45359</v>
      </c>
      <c r="BU4" s="76">
        <v>18085</v>
      </c>
      <c r="BV4" s="76">
        <v>0</v>
      </c>
      <c r="BW4" s="76">
        <v>32311</v>
      </c>
      <c r="BX4" s="76">
        <v>3465</v>
      </c>
      <c r="BY4" s="76">
        <v>5330</v>
      </c>
      <c r="BZ4" s="76">
        <v>30458</v>
      </c>
      <c r="CA4" s="76">
        <v>490</v>
      </c>
      <c r="CB4" s="76">
        <v>23911</v>
      </c>
      <c r="CC4" s="76">
        <v>43329</v>
      </c>
      <c r="CD4" s="76">
        <v>0</v>
      </c>
      <c r="CE4" s="76">
        <v>0</v>
      </c>
      <c r="CF4" s="76">
        <v>0</v>
      </c>
      <c r="CG4" s="76">
        <v>143838</v>
      </c>
      <c r="CH4" s="76">
        <v>31547</v>
      </c>
      <c r="CI4" s="76">
        <v>2037394</v>
      </c>
      <c r="CJ4" s="76">
        <v>2251547</v>
      </c>
      <c r="CK4" s="76">
        <v>298639</v>
      </c>
      <c r="CL4" s="76">
        <v>40706</v>
      </c>
      <c r="CM4" s="76">
        <v>14418</v>
      </c>
      <c r="CN4" s="76">
        <v>50667</v>
      </c>
      <c r="CO4" s="76">
        <v>0</v>
      </c>
      <c r="CP4" s="76">
        <v>0</v>
      </c>
      <c r="CQ4" s="76">
        <v>0</v>
      </c>
      <c r="CR4" s="76">
        <v>6218</v>
      </c>
      <c r="CS4" s="76">
        <v>0</v>
      </c>
      <c r="CT4" s="76">
        <v>0</v>
      </c>
      <c r="CU4" s="76">
        <v>0</v>
      </c>
      <c r="CV4" s="76">
        <v>374315</v>
      </c>
      <c r="CW4" s="76">
        <v>43350</v>
      </c>
      <c r="CX4" s="76">
        <v>15517</v>
      </c>
      <c r="CY4" s="76">
        <v>45198</v>
      </c>
      <c r="CZ4" s="76">
        <v>419513</v>
      </c>
      <c r="DA4" s="76">
        <v>80168</v>
      </c>
      <c r="DB4" s="76">
        <v>1796098</v>
      </c>
      <c r="DC4" s="76">
        <v>1552806</v>
      </c>
      <c r="DD4" s="76">
        <v>178941</v>
      </c>
      <c r="DE4" s="76">
        <v>64351</v>
      </c>
      <c r="DF4" s="76">
        <v>535617</v>
      </c>
      <c r="DG4" s="76">
        <v>2331715</v>
      </c>
      <c r="DH4" s="76">
        <v>9768</v>
      </c>
      <c r="DI4" s="76">
        <v>122466</v>
      </c>
      <c r="DJ4" s="76">
        <v>1741846</v>
      </c>
      <c r="DK4" s="76">
        <v>16614</v>
      </c>
      <c r="DL4" s="76">
        <v>74080</v>
      </c>
      <c r="DM4" s="76">
        <v>30458</v>
      </c>
      <c r="DN4" s="76">
        <v>91911</v>
      </c>
      <c r="DO4" s="76">
        <v>162995</v>
      </c>
      <c r="DP4" s="76">
        <v>63444</v>
      </c>
      <c r="DQ4" s="76">
        <v>67240</v>
      </c>
      <c r="DR4" s="76">
        <v>0</v>
      </c>
      <c r="DS4" s="76">
        <v>175385</v>
      </c>
      <c r="DT4" s="76">
        <v>2251547</v>
      </c>
    </row>
    <row r="5" spans="1:124" x14ac:dyDescent="0.25">
      <c r="A5" s="65">
        <v>302</v>
      </c>
      <c r="B5" s="65" t="s">
        <v>565</v>
      </c>
      <c r="C5" s="65" t="s">
        <v>535</v>
      </c>
      <c r="D5" s="65" t="s">
        <v>555</v>
      </c>
      <c r="E5" s="65">
        <v>1001</v>
      </c>
      <c r="F5" s="65">
        <v>3021001</v>
      </c>
      <c r="G5" s="65">
        <v>101252</v>
      </c>
      <c r="H5" s="65" t="s">
        <v>566</v>
      </c>
      <c r="I5" s="65" t="s">
        <v>307</v>
      </c>
      <c r="J5" s="65" t="s">
        <v>307</v>
      </c>
      <c r="K5" s="65">
        <v>2</v>
      </c>
      <c r="L5" s="65">
        <v>4</v>
      </c>
      <c r="M5" s="65" t="s">
        <v>544</v>
      </c>
      <c r="N5" s="65">
        <v>70.5</v>
      </c>
      <c r="O5" s="65">
        <v>0</v>
      </c>
      <c r="P5" s="65">
        <v>12</v>
      </c>
      <c r="Q5" s="65" t="s">
        <v>559</v>
      </c>
      <c r="R5" s="65" t="s">
        <v>560</v>
      </c>
      <c r="S5" s="65">
        <v>2.8</v>
      </c>
      <c r="T5" s="65" t="s">
        <v>539</v>
      </c>
      <c r="U5" s="65" t="s">
        <v>540</v>
      </c>
      <c r="V5" s="65" t="s">
        <v>555</v>
      </c>
      <c r="W5" s="65">
        <v>0</v>
      </c>
      <c r="X5" s="65">
        <v>3.6</v>
      </c>
      <c r="Y5" s="65">
        <v>48.2</v>
      </c>
      <c r="Z5" s="65">
        <v>0</v>
      </c>
      <c r="AA5" s="65" t="s">
        <v>541</v>
      </c>
      <c r="AB5" s="65" t="s">
        <v>542</v>
      </c>
      <c r="AC5" s="65" t="s">
        <v>545</v>
      </c>
      <c r="AD5" s="65">
        <v>0</v>
      </c>
      <c r="AE5" s="65">
        <v>100</v>
      </c>
      <c r="AF5" s="65">
        <v>2</v>
      </c>
      <c r="AG5" s="65">
        <v>10.1</v>
      </c>
      <c r="AH5" s="65">
        <v>0.9</v>
      </c>
      <c r="AI5" s="76" t="s">
        <v>545</v>
      </c>
      <c r="AJ5" s="76" t="s">
        <v>545</v>
      </c>
      <c r="AK5" s="76" t="s">
        <v>545</v>
      </c>
      <c r="AL5" s="76" t="s">
        <v>545</v>
      </c>
      <c r="AM5" s="76" t="s">
        <v>545</v>
      </c>
      <c r="AN5" s="76" t="s">
        <v>545</v>
      </c>
      <c r="AO5" s="76" t="s">
        <v>545</v>
      </c>
      <c r="AP5" s="76" t="s">
        <v>545</v>
      </c>
      <c r="AQ5" s="76" t="s">
        <v>545</v>
      </c>
      <c r="AR5" s="76" t="s">
        <v>545</v>
      </c>
      <c r="AS5" s="76" t="s">
        <v>545</v>
      </c>
      <c r="AT5" s="76" t="s">
        <v>545</v>
      </c>
      <c r="AU5" s="76" t="s">
        <v>545</v>
      </c>
      <c r="AV5" s="76" t="s">
        <v>545</v>
      </c>
      <c r="AW5" s="76" t="s">
        <v>545</v>
      </c>
      <c r="AX5" s="76" t="s">
        <v>545</v>
      </c>
      <c r="AY5" s="76" t="s">
        <v>545</v>
      </c>
      <c r="AZ5" s="76" t="s">
        <v>545</v>
      </c>
      <c r="BA5" s="76" t="s">
        <v>545</v>
      </c>
      <c r="BB5" s="76" t="s">
        <v>545</v>
      </c>
      <c r="BC5" s="76" t="s">
        <v>545</v>
      </c>
      <c r="BD5" s="76" t="s">
        <v>545</v>
      </c>
      <c r="BE5" s="76" t="s">
        <v>545</v>
      </c>
      <c r="BF5" s="76" t="s">
        <v>545</v>
      </c>
      <c r="BG5" s="76" t="s">
        <v>545</v>
      </c>
      <c r="BH5" s="76" t="s">
        <v>545</v>
      </c>
      <c r="BI5" s="76" t="s">
        <v>545</v>
      </c>
      <c r="BJ5" s="76" t="s">
        <v>545</v>
      </c>
      <c r="BK5" s="76" t="s">
        <v>545</v>
      </c>
      <c r="BL5" s="76" t="s">
        <v>545</v>
      </c>
      <c r="BM5" s="76" t="s">
        <v>545</v>
      </c>
      <c r="BN5" s="76" t="s">
        <v>545</v>
      </c>
      <c r="BO5" s="76" t="s">
        <v>545</v>
      </c>
      <c r="BP5" s="76" t="s">
        <v>545</v>
      </c>
      <c r="BQ5" s="76" t="s">
        <v>545</v>
      </c>
      <c r="BR5" s="76" t="s">
        <v>545</v>
      </c>
      <c r="BS5" s="76" t="s">
        <v>545</v>
      </c>
      <c r="BT5" s="76" t="s">
        <v>545</v>
      </c>
      <c r="BU5" s="76" t="s">
        <v>545</v>
      </c>
      <c r="BV5" s="76" t="s">
        <v>545</v>
      </c>
      <c r="BW5" s="76" t="s">
        <v>545</v>
      </c>
      <c r="BX5" s="76" t="s">
        <v>545</v>
      </c>
      <c r="BY5" s="76" t="s">
        <v>545</v>
      </c>
      <c r="BZ5" s="76" t="s">
        <v>545</v>
      </c>
      <c r="CA5" s="76" t="s">
        <v>545</v>
      </c>
      <c r="CB5" s="76" t="s">
        <v>545</v>
      </c>
      <c r="CC5" s="76" t="s">
        <v>545</v>
      </c>
      <c r="CD5" s="76" t="s">
        <v>545</v>
      </c>
      <c r="CE5" s="76" t="s">
        <v>545</v>
      </c>
      <c r="CF5" s="76" t="s">
        <v>545</v>
      </c>
      <c r="CG5" s="76" t="s">
        <v>545</v>
      </c>
      <c r="CH5" s="76" t="s">
        <v>545</v>
      </c>
      <c r="CI5" s="76" t="s">
        <v>545</v>
      </c>
      <c r="CJ5" s="76" t="s">
        <v>545</v>
      </c>
      <c r="CK5" s="76" t="s">
        <v>545</v>
      </c>
      <c r="CL5" s="76" t="s">
        <v>545</v>
      </c>
      <c r="CM5" s="76" t="s">
        <v>545</v>
      </c>
      <c r="CN5" s="76" t="s">
        <v>545</v>
      </c>
      <c r="CO5" s="76" t="s">
        <v>545</v>
      </c>
      <c r="CP5" s="76" t="s">
        <v>545</v>
      </c>
      <c r="CQ5" s="76" t="s">
        <v>545</v>
      </c>
      <c r="CR5" s="76" t="s">
        <v>545</v>
      </c>
      <c r="CS5" s="76" t="s">
        <v>545</v>
      </c>
      <c r="CT5" s="76" t="s">
        <v>545</v>
      </c>
      <c r="CU5" s="76" t="s">
        <v>545</v>
      </c>
      <c r="CV5" s="76" t="s">
        <v>545</v>
      </c>
      <c r="CW5" s="76" t="s">
        <v>545</v>
      </c>
      <c r="CX5" s="76" t="s">
        <v>545</v>
      </c>
      <c r="CY5" s="76" t="s">
        <v>545</v>
      </c>
      <c r="CZ5" s="76" t="s">
        <v>545</v>
      </c>
      <c r="DA5" s="76" t="s">
        <v>545</v>
      </c>
      <c r="DB5" s="76" t="s">
        <v>545</v>
      </c>
      <c r="DC5" s="76" t="s">
        <v>545</v>
      </c>
      <c r="DD5" s="76" t="s">
        <v>545</v>
      </c>
      <c r="DE5" s="76" t="s">
        <v>545</v>
      </c>
      <c r="DF5" s="76" t="s">
        <v>545</v>
      </c>
      <c r="DG5" s="76" t="s">
        <v>545</v>
      </c>
      <c r="DH5" s="76" t="s">
        <v>545</v>
      </c>
      <c r="DI5" s="76" t="s">
        <v>545</v>
      </c>
      <c r="DJ5" s="76" t="s">
        <v>545</v>
      </c>
      <c r="DK5" s="76" t="s">
        <v>545</v>
      </c>
      <c r="DL5" s="76" t="s">
        <v>545</v>
      </c>
      <c r="DM5" s="76" t="s">
        <v>545</v>
      </c>
      <c r="DN5" s="76" t="s">
        <v>545</v>
      </c>
      <c r="DO5" s="76" t="s">
        <v>545</v>
      </c>
      <c r="DP5" s="76" t="s">
        <v>545</v>
      </c>
      <c r="DQ5" s="76" t="s">
        <v>545</v>
      </c>
      <c r="DR5" s="76" t="s">
        <v>545</v>
      </c>
      <c r="DS5" s="76" t="s">
        <v>545</v>
      </c>
      <c r="DT5" s="76" t="s">
        <v>545</v>
      </c>
    </row>
    <row r="6" spans="1:124" x14ac:dyDescent="0.25">
      <c r="A6" s="65">
        <v>302</v>
      </c>
      <c r="B6" s="65" t="s">
        <v>565</v>
      </c>
      <c r="C6" s="65" t="s">
        <v>535</v>
      </c>
      <c r="D6" s="65" t="s">
        <v>555</v>
      </c>
      <c r="E6" s="65">
        <v>1002</v>
      </c>
      <c r="F6" s="65">
        <v>3021002</v>
      </c>
      <c r="G6" s="65">
        <v>101253</v>
      </c>
      <c r="H6" s="65" t="s">
        <v>227</v>
      </c>
      <c r="I6" s="65" t="s">
        <v>307</v>
      </c>
      <c r="J6" s="65" t="s">
        <v>307</v>
      </c>
      <c r="K6" s="65">
        <v>3</v>
      </c>
      <c r="L6" s="65">
        <v>5</v>
      </c>
      <c r="M6" s="65" t="s">
        <v>544</v>
      </c>
      <c r="N6" s="65">
        <v>82.5</v>
      </c>
      <c r="O6" s="65">
        <v>0</v>
      </c>
      <c r="P6" s="65">
        <v>12</v>
      </c>
      <c r="Q6" s="65">
        <v>0</v>
      </c>
      <c r="R6" s="65" t="s">
        <v>126</v>
      </c>
      <c r="S6" s="65">
        <v>3.7</v>
      </c>
      <c r="T6" s="65" t="s">
        <v>539</v>
      </c>
      <c r="U6" s="65" t="s">
        <v>540</v>
      </c>
      <c r="V6" s="65" t="s">
        <v>555</v>
      </c>
      <c r="W6" s="65">
        <v>0.9</v>
      </c>
      <c r="X6" s="65">
        <v>20.399999999999999</v>
      </c>
      <c r="Y6" s="65">
        <v>97</v>
      </c>
      <c r="Z6" s="65">
        <v>0</v>
      </c>
      <c r="AA6" s="65" t="s">
        <v>541</v>
      </c>
      <c r="AB6" s="65" t="s">
        <v>542</v>
      </c>
      <c r="AC6" s="65" t="s">
        <v>545</v>
      </c>
      <c r="AD6" s="65">
        <v>0</v>
      </c>
      <c r="AE6" s="65">
        <v>100</v>
      </c>
      <c r="AF6" s="65">
        <v>3.2</v>
      </c>
      <c r="AG6" s="65">
        <v>6.2</v>
      </c>
      <c r="AH6" s="65">
        <v>2.2000000000000002</v>
      </c>
      <c r="AI6" s="76">
        <v>450513</v>
      </c>
      <c r="AJ6" s="76">
        <v>0</v>
      </c>
      <c r="AK6" s="76">
        <v>10895</v>
      </c>
      <c r="AL6" s="76">
        <v>0</v>
      </c>
      <c r="AM6" s="76">
        <v>0</v>
      </c>
      <c r="AN6" s="76">
        <v>800</v>
      </c>
      <c r="AO6" s="76">
        <v>0</v>
      </c>
      <c r="AP6" s="76">
        <v>126475</v>
      </c>
      <c r="AQ6" s="76">
        <v>18869</v>
      </c>
      <c r="AR6" s="76">
        <v>0</v>
      </c>
      <c r="AS6" s="76">
        <v>1048</v>
      </c>
      <c r="AT6" s="76">
        <v>0</v>
      </c>
      <c r="AU6" s="76">
        <v>5791</v>
      </c>
      <c r="AV6" s="76">
        <v>0</v>
      </c>
      <c r="AW6" s="76">
        <v>0</v>
      </c>
      <c r="AX6" s="76">
        <v>0</v>
      </c>
      <c r="AY6" s="76">
        <v>0</v>
      </c>
      <c r="AZ6" s="76">
        <v>595522</v>
      </c>
      <c r="BA6" s="76">
        <v>614391</v>
      </c>
      <c r="BB6" s="76">
        <v>244638</v>
      </c>
      <c r="BC6" s="76">
        <v>0</v>
      </c>
      <c r="BD6" s="76">
        <v>255159</v>
      </c>
      <c r="BE6" s="76">
        <v>28880</v>
      </c>
      <c r="BF6" s="76">
        <v>32044</v>
      </c>
      <c r="BG6" s="76">
        <v>0</v>
      </c>
      <c r="BH6" s="76">
        <v>28762</v>
      </c>
      <c r="BI6" s="76">
        <v>6160</v>
      </c>
      <c r="BJ6" s="76">
        <v>5677</v>
      </c>
      <c r="BK6" s="76">
        <v>1921</v>
      </c>
      <c r="BL6" s="76">
        <v>3058</v>
      </c>
      <c r="BM6" s="76">
        <v>1445</v>
      </c>
      <c r="BN6" s="76">
        <v>1522</v>
      </c>
      <c r="BO6" s="76">
        <v>148</v>
      </c>
      <c r="BP6" s="76">
        <v>1130</v>
      </c>
      <c r="BQ6" s="76">
        <v>4149</v>
      </c>
      <c r="BR6" s="76">
        <v>6744</v>
      </c>
      <c r="BS6" s="76">
        <v>2688</v>
      </c>
      <c r="BT6" s="76">
        <v>11323</v>
      </c>
      <c r="BU6" s="76">
        <v>4728</v>
      </c>
      <c r="BV6" s="76">
        <v>0</v>
      </c>
      <c r="BW6" s="76">
        <v>6136</v>
      </c>
      <c r="BX6" s="76">
        <v>1089</v>
      </c>
      <c r="BY6" s="76">
        <v>2565</v>
      </c>
      <c r="BZ6" s="76">
        <v>19359</v>
      </c>
      <c r="CA6" s="76">
        <v>0</v>
      </c>
      <c r="CB6" s="76">
        <v>2983</v>
      </c>
      <c r="CC6" s="76">
        <v>18317</v>
      </c>
      <c r="CD6" s="76">
        <v>0</v>
      </c>
      <c r="CE6" s="76">
        <v>0</v>
      </c>
      <c r="CF6" s="76">
        <v>0</v>
      </c>
      <c r="CG6" s="76">
        <v>0</v>
      </c>
      <c r="CH6" s="76">
        <v>0</v>
      </c>
      <c r="CI6" s="76">
        <v>671756</v>
      </c>
      <c r="CJ6" s="76">
        <v>690625</v>
      </c>
      <c r="CK6" s="76">
        <v>304597</v>
      </c>
      <c r="CL6" s="76">
        <v>0</v>
      </c>
      <c r="CM6" s="76">
        <v>9136</v>
      </c>
      <c r="CN6" s="76">
        <v>10954</v>
      </c>
      <c r="CO6" s="76">
        <v>0</v>
      </c>
      <c r="CP6" s="76">
        <v>0</v>
      </c>
      <c r="CQ6" s="76">
        <v>0</v>
      </c>
      <c r="CR6" s="76">
        <v>2500</v>
      </c>
      <c r="CS6" s="76">
        <v>0</v>
      </c>
      <c r="CT6" s="76">
        <v>0</v>
      </c>
      <c r="CU6" s="76">
        <v>12620</v>
      </c>
      <c r="CV6" s="76">
        <v>215744</v>
      </c>
      <c r="CW6" s="76">
        <v>17590</v>
      </c>
      <c r="CX6" s="76">
        <v>0</v>
      </c>
      <c r="CY6" s="76">
        <v>0</v>
      </c>
      <c r="CZ6" s="76">
        <v>228364</v>
      </c>
      <c r="DA6" s="76">
        <v>-76234</v>
      </c>
      <c r="DB6" s="76">
        <v>462208</v>
      </c>
      <c r="DC6" s="76">
        <v>451313</v>
      </c>
      <c r="DD6" s="76">
        <v>0</v>
      </c>
      <c r="DE6" s="76">
        <v>10895</v>
      </c>
      <c r="DF6" s="76">
        <v>152183</v>
      </c>
      <c r="DG6" s="76">
        <v>614391</v>
      </c>
      <c r="DH6" s="76">
        <v>1921</v>
      </c>
      <c r="DI6" s="76">
        <v>43657</v>
      </c>
      <c r="DJ6" s="76">
        <v>577419</v>
      </c>
      <c r="DK6" s="76">
        <v>2967</v>
      </c>
      <c r="DL6" s="76">
        <v>31995</v>
      </c>
      <c r="DM6" s="76">
        <v>19359</v>
      </c>
      <c r="DN6" s="76">
        <v>35159</v>
      </c>
      <c r="DO6" s="76">
        <v>43487</v>
      </c>
      <c r="DP6" s="76">
        <v>16051</v>
      </c>
      <c r="DQ6" s="76">
        <v>21300</v>
      </c>
      <c r="DR6" s="76">
        <v>0</v>
      </c>
      <c r="DS6" s="76">
        <v>0</v>
      </c>
      <c r="DT6" s="76">
        <v>690625</v>
      </c>
    </row>
    <row r="7" spans="1:124" x14ac:dyDescent="0.25">
      <c r="A7" s="65">
        <v>302</v>
      </c>
      <c r="B7" s="65" t="s">
        <v>565</v>
      </c>
      <c r="C7" s="65" t="s">
        <v>535</v>
      </c>
      <c r="D7" s="65" t="s">
        <v>555</v>
      </c>
      <c r="E7" s="65">
        <v>1003</v>
      </c>
      <c r="F7" s="65">
        <v>3021003</v>
      </c>
      <c r="G7" s="65">
        <v>101254</v>
      </c>
      <c r="H7" s="65" t="s">
        <v>567</v>
      </c>
      <c r="I7" s="65" t="s">
        <v>307</v>
      </c>
      <c r="J7" s="65" t="s">
        <v>307</v>
      </c>
      <c r="K7" s="65">
        <v>2</v>
      </c>
      <c r="L7" s="65">
        <v>5</v>
      </c>
      <c r="M7" s="65" t="s">
        <v>544</v>
      </c>
      <c r="N7" s="65">
        <v>75</v>
      </c>
      <c r="O7" s="65">
        <v>0</v>
      </c>
      <c r="P7" s="65">
        <v>12</v>
      </c>
      <c r="Q7" s="65" t="s">
        <v>559</v>
      </c>
      <c r="R7" s="65" t="s">
        <v>560</v>
      </c>
      <c r="S7" s="65">
        <v>3.5</v>
      </c>
      <c r="T7" s="65" t="s">
        <v>539</v>
      </c>
      <c r="U7" s="65" t="s">
        <v>540</v>
      </c>
      <c r="V7" s="65" t="s">
        <v>555</v>
      </c>
      <c r="W7" s="65">
        <v>0</v>
      </c>
      <c r="X7" s="65">
        <v>8</v>
      </c>
      <c r="Y7" s="65">
        <v>52</v>
      </c>
      <c r="Z7" s="65">
        <v>0</v>
      </c>
      <c r="AA7" s="65" t="s">
        <v>541</v>
      </c>
      <c r="AB7" s="65" t="s">
        <v>542</v>
      </c>
      <c r="AC7" s="65" t="s">
        <v>545</v>
      </c>
      <c r="AD7" s="65">
        <v>0</v>
      </c>
      <c r="AE7" s="65">
        <v>100</v>
      </c>
      <c r="AF7" s="65">
        <v>2.2000000000000002</v>
      </c>
      <c r="AG7" s="65">
        <v>11</v>
      </c>
      <c r="AH7" s="65">
        <v>2.5</v>
      </c>
      <c r="AI7" s="76" t="s">
        <v>545</v>
      </c>
      <c r="AJ7" s="76" t="s">
        <v>545</v>
      </c>
      <c r="AK7" s="76" t="s">
        <v>545</v>
      </c>
      <c r="AL7" s="76" t="s">
        <v>545</v>
      </c>
      <c r="AM7" s="76" t="s">
        <v>545</v>
      </c>
      <c r="AN7" s="76" t="s">
        <v>545</v>
      </c>
      <c r="AO7" s="76" t="s">
        <v>545</v>
      </c>
      <c r="AP7" s="76" t="s">
        <v>545</v>
      </c>
      <c r="AQ7" s="76" t="s">
        <v>545</v>
      </c>
      <c r="AR7" s="76" t="s">
        <v>545</v>
      </c>
      <c r="AS7" s="76" t="s">
        <v>545</v>
      </c>
      <c r="AT7" s="76" t="s">
        <v>545</v>
      </c>
      <c r="AU7" s="76" t="s">
        <v>545</v>
      </c>
      <c r="AV7" s="76" t="s">
        <v>545</v>
      </c>
      <c r="AW7" s="76" t="s">
        <v>545</v>
      </c>
      <c r="AX7" s="76" t="s">
        <v>545</v>
      </c>
      <c r="AY7" s="76" t="s">
        <v>545</v>
      </c>
      <c r="AZ7" s="76" t="s">
        <v>545</v>
      </c>
      <c r="BA7" s="76" t="s">
        <v>545</v>
      </c>
      <c r="BB7" s="76" t="s">
        <v>545</v>
      </c>
      <c r="BC7" s="76" t="s">
        <v>545</v>
      </c>
      <c r="BD7" s="76" t="s">
        <v>545</v>
      </c>
      <c r="BE7" s="76" t="s">
        <v>545</v>
      </c>
      <c r="BF7" s="76" t="s">
        <v>545</v>
      </c>
      <c r="BG7" s="76" t="s">
        <v>545</v>
      </c>
      <c r="BH7" s="76" t="s">
        <v>545</v>
      </c>
      <c r="BI7" s="76" t="s">
        <v>545</v>
      </c>
      <c r="BJ7" s="76" t="s">
        <v>545</v>
      </c>
      <c r="BK7" s="76" t="s">
        <v>545</v>
      </c>
      <c r="BL7" s="76" t="s">
        <v>545</v>
      </c>
      <c r="BM7" s="76" t="s">
        <v>545</v>
      </c>
      <c r="BN7" s="76" t="s">
        <v>545</v>
      </c>
      <c r="BO7" s="76" t="s">
        <v>545</v>
      </c>
      <c r="BP7" s="76" t="s">
        <v>545</v>
      </c>
      <c r="BQ7" s="76" t="s">
        <v>545</v>
      </c>
      <c r="BR7" s="76" t="s">
        <v>545</v>
      </c>
      <c r="BS7" s="76" t="s">
        <v>545</v>
      </c>
      <c r="BT7" s="76" t="s">
        <v>545</v>
      </c>
      <c r="BU7" s="76" t="s">
        <v>545</v>
      </c>
      <c r="BV7" s="76" t="s">
        <v>545</v>
      </c>
      <c r="BW7" s="76" t="s">
        <v>545</v>
      </c>
      <c r="BX7" s="76" t="s">
        <v>545</v>
      </c>
      <c r="BY7" s="76" t="s">
        <v>545</v>
      </c>
      <c r="BZ7" s="76" t="s">
        <v>545</v>
      </c>
      <c r="CA7" s="76" t="s">
        <v>545</v>
      </c>
      <c r="CB7" s="76" t="s">
        <v>545</v>
      </c>
      <c r="CC7" s="76" t="s">
        <v>545</v>
      </c>
      <c r="CD7" s="76" t="s">
        <v>545</v>
      </c>
      <c r="CE7" s="76" t="s">
        <v>545</v>
      </c>
      <c r="CF7" s="76" t="s">
        <v>545</v>
      </c>
      <c r="CG7" s="76" t="s">
        <v>545</v>
      </c>
      <c r="CH7" s="76" t="s">
        <v>545</v>
      </c>
      <c r="CI7" s="76" t="s">
        <v>545</v>
      </c>
      <c r="CJ7" s="76" t="s">
        <v>545</v>
      </c>
      <c r="CK7" s="76" t="s">
        <v>545</v>
      </c>
      <c r="CL7" s="76" t="s">
        <v>545</v>
      </c>
      <c r="CM7" s="76" t="s">
        <v>545</v>
      </c>
      <c r="CN7" s="76" t="s">
        <v>545</v>
      </c>
      <c r="CO7" s="76" t="s">
        <v>545</v>
      </c>
      <c r="CP7" s="76" t="s">
        <v>545</v>
      </c>
      <c r="CQ7" s="76" t="s">
        <v>545</v>
      </c>
      <c r="CR7" s="76" t="s">
        <v>545</v>
      </c>
      <c r="CS7" s="76" t="s">
        <v>545</v>
      </c>
      <c r="CT7" s="76" t="s">
        <v>545</v>
      </c>
      <c r="CU7" s="76" t="s">
        <v>545</v>
      </c>
      <c r="CV7" s="76" t="s">
        <v>545</v>
      </c>
      <c r="CW7" s="76" t="s">
        <v>545</v>
      </c>
      <c r="CX7" s="76" t="s">
        <v>545</v>
      </c>
      <c r="CY7" s="76" t="s">
        <v>545</v>
      </c>
      <c r="CZ7" s="76" t="s">
        <v>545</v>
      </c>
      <c r="DA7" s="76" t="s">
        <v>545</v>
      </c>
      <c r="DB7" s="76" t="s">
        <v>545</v>
      </c>
      <c r="DC7" s="76" t="s">
        <v>545</v>
      </c>
      <c r="DD7" s="76" t="s">
        <v>545</v>
      </c>
      <c r="DE7" s="76" t="s">
        <v>545</v>
      </c>
      <c r="DF7" s="76" t="s">
        <v>545</v>
      </c>
      <c r="DG7" s="76" t="s">
        <v>545</v>
      </c>
      <c r="DH7" s="76" t="s">
        <v>545</v>
      </c>
      <c r="DI7" s="76" t="s">
        <v>545</v>
      </c>
      <c r="DJ7" s="76" t="s">
        <v>545</v>
      </c>
      <c r="DK7" s="76" t="s">
        <v>545</v>
      </c>
      <c r="DL7" s="76" t="s">
        <v>545</v>
      </c>
      <c r="DM7" s="76" t="s">
        <v>545</v>
      </c>
      <c r="DN7" s="76" t="s">
        <v>545</v>
      </c>
      <c r="DO7" s="76" t="s">
        <v>545</v>
      </c>
      <c r="DP7" s="76" t="s">
        <v>545</v>
      </c>
      <c r="DQ7" s="76" t="s">
        <v>545</v>
      </c>
      <c r="DR7" s="76" t="s">
        <v>545</v>
      </c>
      <c r="DS7" s="76" t="s">
        <v>545</v>
      </c>
      <c r="DT7" s="76" t="s">
        <v>545</v>
      </c>
    </row>
    <row r="8" spans="1:124" x14ac:dyDescent="0.25">
      <c r="A8" s="65">
        <v>302</v>
      </c>
      <c r="B8" s="65" t="s">
        <v>565</v>
      </c>
      <c r="C8" s="65" t="s">
        <v>535</v>
      </c>
      <c r="D8" s="65" t="s">
        <v>555</v>
      </c>
      <c r="E8" s="65">
        <v>1100</v>
      </c>
      <c r="F8" s="65">
        <v>3021100</v>
      </c>
      <c r="G8" s="65">
        <v>101255</v>
      </c>
      <c r="H8" s="65" t="s">
        <v>568</v>
      </c>
      <c r="I8" s="65" t="s">
        <v>546</v>
      </c>
      <c r="J8" s="65" t="s">
        <v>546</v>
      </c>
      <c r="K8" s="65">
        <v>5</v>
      </c>
      <c r="L8" s="65">
        <v>18</v>
      </c>
      <c r="M8" s="65" t="s">
        <v>546</v>
      </c>
      <c r="N8" s="65">
        <v>122</v>
      </c>
      <c r="O8" s="65">
        <v>44.9</v>
      </c>
      <c r="P8" s="65">
        <v>12</v>
      </c>
      <c r="Q8" s="65">
        <v>0</v>
      </c>
      <c r="R8" s="65" t="s">
        <v>126</v>
      </c>
      <c r="S8" s="65">
        <v>33.299999999999997</v>
      </c>
      <c r="T8" s="65" t="s">
        <v>539</v>
      </c>
      <c r="U8" s="65" t="s">
        <v>540</v>
      </c>
      <c r="V8" s="65" t="s">
        <v>555</v>
      </c>
      <c r="W8" s="65">
        <v>10.1</v>
      </c>
      <c r="X8" s="65">
        <v>75.400000000000006</v>
      </c>
      <c r="Y8" s="65">
        <v>9</v>
      </c>
      <c r="Z8" s="65">
        <v>0</v>
      </c>
      <c r="AA8" s="65" t="s">
        <v>541</v>
      </c>
      <c r="AB8" s="65" t="s">
        <v>542</v>
      </c>
      <c r="AC8" s="65" t="s">
        <v>545</v>
      </c>
      <c r="AD8" s="65">
        <v>3</v>
      </c>
      <c r="AE8" s="65">
        <v>97</v>
      </c>
      <c r="AF8" s="65">
        <v>13.9</v>
      </c>
      <c r="AG8" s="65">
        <v>2</v>
      </c>
      <c r="AH8" s="65">
        <v>0</v>
      </c>
      <c r="AI8" s="76">
        <v>1468288</v>
      </c>
      <c r="AJ8" s="76">
        <v>0</v>
      </c>
      <c r="AK8" s="76">
        <v>919323</v>
      </c>
      <c r="AL8" s="76">
        <v>0</v>
      </c>
      <c r="AM8" s="76">
        <v>66754</v>
      </c>
      <c r="AN8" s="76">
        <v>67</v>
      </c>
      <c r="AO8" s="76">
        <v>9132</v>
      </c>
      <c r="AP8" s="76">
        <v>135176</v>
      </c>
      <c r="AQ8" s="76">
        <v>897</v>
      </c>
      <c r="AR8" s="76">
        <v>0</v>
      </c>
      <c r="AS8" s="76">
        <v>662</v>
      </c>
      <c r="AT8" s="76">
        <v>999</v>
      </c>
      <c r="AU8" s="76">
        <v>0</v>
      </c>
      <c r="AV8" s="76">
        <v>0</v>
      </c>
      <c r="AW8" s="76">
        <v>0</v>
      </c>
      <c r="AX8" s="76">
        <v>0</v>
      </c>
      <c r="AY8" s="76">
        <v>4343</v>
      </c>
      <c r="AZ8" s="76">
        <v>2604744</v>
      </c>
      <c r="BA8" s="76">
        <v>2605641</v>
      </c>
      <c r="BB8" s="76">
        <v>1384192</v>
      </c>
      <c r="BC8" s="76">
        <v>133053</v>
      </c>
      <c r="BD8" s="76">
        <v>359650</v>
      </c>
      <c r="BE8" s="76">
        <v>0</v>
      </c>
      <c r="BF8" s="76">
        <v>58192</v>
      </c>
      <c r="BG8" s="76">
        <v>0</v>
      </c>
      <c r="BH8" s="76">
        <v>0</v>
      </c>
      <c r="BI8" s="76">
        <v>26993</v>
      </c>
      <c r="BJ8" s="76">
        <v>10486</v>
      </c>
      <c r="BK8" s="76">
        <v>17236</v>
      </c>
      <c r="BL8" s="76">
        <v>0</v>
      </c>
      <c r="BM8" s="76">
        <v>7994</v>
      </c>
      <c r="BN8" s="76">
        <v>4281</v>
      </c>
      <c r="BO8" s="76">
        <v>49425</v>
      </c>
      <c r="BP8" s="76">
        <v>1586</v>
      </c>
      <c r="BQ8" s="76">
        <v>11496</v>
      </c>
      <c r="BR8" s="76">
        <v>6712</v>
      </c>
      <c r="BS8" s="76">
        <v>18823</v>
      </c>
      <c r="BT8" s="76">
        <v>44288</v>
      </c>
      <c r="BU8" s="76">
        <v>20747</v>
      </c>
      <c r="BV8" s="76">
        <v>10597</v>
      </c>
      <c r="BW8" s="76">
        <v>20368</v>
      </c>
      <c r="BX8" s="76">
        <v>2166</v>
      </c>
      <c r="BY8" s="76">
        <v>7875</v>
      </c>
      <c r="BZ8" s="76">
        <v>33396</v>
      </c>
      <c r="CA8" s="76">
        <v>164179</v>
      </c>
      <c r="CB8" s="76">
        <v>174647</v>
      </c>
      <c r="CC8" s="76">
        <v>46740</v>
      </c>
      <c r="CD8" s="76">
        <v>0</v>
      </c>
      <c r="CE8" s="76">
        <v>0</v>
      </c>
      <c r="CF8" s="76">
        <v>0</v>
      </c>
      <c r="CG8" s="76">
        <v>0</v>
      </c>
      <c r="CH8" s="76">
        <v>0</v>
      </c>
      <c r="CI8" s="76">
        <v>2614225</v>
      </c>
      <c r="CJ8" s="76">
        <v>2615122</v>
      </c>
      <c r="CK8" s="76">
        <v>114165</v>
      </c>
      <c r="CL8" s="76">
        <v>0</v>
      </c>
      <c r="CM8" s="76">
        <v>8037</v>
      </c>
      <c r="CN8" s="76">
        <v>18315</v>
      </c>
      <c r="CO8" s="76">
        <v>0</v>
      </c>
      <c r="CP8" s="76">
        <v>0</v>
      </c>
      <c r="CQ8" s="76">
        <v>0</v>
      </c>
      <c r="CR8" s="76">
        <v>0</v>
      </c>
      <c r="CS8" s="76">
        <v>0</v>
      </c>
      <c r="CT8" s="76">
        <v>0</v>
      </c>
      <c r="CU8" s="76">
        <v>0</v>
      </c>
      <c r="CV8" s="76">
        <v>104684</v>
      </c>
      <c r="CW8" s="76">
        <v>26352</v>
      </c>
      <c r="CX8" s="76">
        <v>0</v>
      </c>
      <c r="CY8" s="76">
        <v>0</v>
      </c>
      <c r="CZ8" s="76">
        <v>104684</v>
      </c>
      <c r="DA8" s="76">
        <v>-9481</v>
      </c>
      <c r="DB8" s="76">
        <v>2467907</v>
      </c>
      <c r="DC8" s="76">
        <v>1477487</v>
      </c>
      <c r="DD8" s="76">
        <v>4343</v>
      </c>
      <c r="DE8" s="76">
        <v>986077</v>
      </c>
      <c r="DF8" s="76">
        <v>137734</v>
      </c>
      <c r="DG8" s="76">
        <v>2605641</v>
      </c>
      <c r="DH8" s="76">
        <v>314468</v>
      </c>
      <c r="DI8" s="76">
        <v>37479</v>
      </c>
      <c r="DJ8" s="76">
        <v>2153981</v>
      </c>
      <c r="DK8" s="76">
        <v>12275</v>
      </c>
      <c r="DL8" s="76">
        <v>61700</v>
      </c>
      <c r="DM8" s="76">
        <v>33396</v>
      </c>
      <c r="DN8" s="76">
        <v>74179</v>
      </c>
      <c r="DO8" s="76">
        <v>317387</v>
      </c>
      <c r="DP8" s="76">
        <v>75632</v>
      </c>
      <c r="DQ8" s="76">
        <v>221387</v>
      </c>
      <c r="DR8" s="76">
        <v>0</v>
      </c>
      <c r="DS8" s="76">
        <v>0</v>
      </c>
      <c r="DT8" s="76">
        <v>2615122</v>
      </c>
    </row>
    <row r="9" spans="1:124" x14ac:dyDescent="0.25">
      <c r="A9" s="65">
        <v>302</v>
      </c>
      <c r="B9" s="65" t="s">
        <v>565</v>
      </c>
      <c r="C9" s="65" t="s">
        <v>535</v>
      </c>
      <c r="D9" s="65" t="s">
        <v>555</v>
      </c>
      <c r="E9" s="65">
        <v>1102</v>
      </c>
      <c r="F9" s="65">
        <v>3021102</v>
      </c>
      <c r="G9" s="65">
        <v>133749</v>
      </c>
      <c r="H9" s="65" t="s">
        <v>569</v>
      </c>
      <c r="I9" s="65" t="s">
        <v>546</v>
      </c>
      <c r="J9" s="65" t="s">
        <v>546</v>
      </c>
      <c r="K9" s="65">
        <v>11</v>
      </c>
      <c r="L9" s="65">
        <v>19</v>
      </c>
      <c r="M9" s="65" t="s">
        <v>546</v>
      </c>
      <c r="N9" s="65">
        <v>27</v>
      </c>
      <c r="O9" s="65">
        <v>28.6</v>
      </c>
      <c r="P9" s="65">
        <v>12</v>
      </c>
      <c r="Q9" s="65">
        <v>0</v>
      </c>
      <c r="R9" s="65" t="s">
        <v>126</v>
      </c>
      <c r="S9" s="65">
        <v>3.7</v>
      </c>
      <c r="T9" s="65" t="s">
        <v>539</v>
      </c>
      <c r="U9" s="65" t="s">
        <v>540</v>
      </c>
      <c r="V9" s="65" t="s">
        <v>555</v>
      </c>
      <c r="W9" s="65">
        <v>7.1</v>
      </c>
      <c r="X9" s="65">
        <v>0</v>
      </c>
      <c r="Y9" s="65">
        <v>0</v>
      </c>
      <c r="Z9" s="65">
        <v>0</v>
      </c>
      <c r="AA9" s="65" t="s">
        <v>541</v>
      </c>
      <c r="AB9" s="65" t="s">
        <v>542</v>
      </c>
      <c r="AC9" s="65" t="s">
        <v>545</v>
      </c>
      <c r="AD9" s="65">
        <v>3</v>
      </c>
      <c r="AE9" s="65">
        <v>100</v>
      </c>
      <c r="AF9" s="65">
        <v>0</v>
      </c>
      <c r="AG9" s="65">
        <v>1</v>
      </c>
      <c r="AH9" s="65">
        <v>0</v>
      </c>
      <c r="AI9" s="76">
        <v>409196</v>
      </c>
      <c r="AJ9" s="76">
        <v>0</v>
      </c>
      <c r="AK9" s="76">
        <v>92802</v>
      </c>
      <c r="AL9" s="76">
        <v>0</v>
      </c>
      <c r="AM9" s="76">
        <v>4675</v>
      </c>
      <c r="AN9" s="76">
        <v>0</v>
      </c>
      <c r="AO9" s="76">
        <v>12940</v>
      </c>
      <c r="AP9" s="76">
        <v>39223</v>
      </c>
      <c r="AQ9" s="76">
        <v>0</v>
      </c>
      <c r="AR9" s="76">
        <v>4224</v>
      </c>
      <c r="AS9" s="76">
        <v>0</v>
      </c>
      <c r="AT9" s="76">
        <v>0</v>
      </c>
      <c r="AU9" s="76">
        <v>1108</v>
      </c>
      <c r="AV9" s="76">
        <v>0</v>
      </c>
      <c r="AW9" s="76">
        <v>0</v>
      </c>
      <c r="AX9" s="76">
        <v>0</v>
      </c>
      <c r="AY9" s="76">
        <v>0</v>
      </c>
      <c r="AZ9" s="76">
        <v>559944</v>
      </c>
      <c r="BA9" s="76">
        <v>564168</v>
      </c>
      <c r="BB9" s="76">
        <v>285639</v>
      </c>
      <c r="BC9" s="76">
        <v>0</v>
      </c>
      <c r="BD9" s="76">
        <v>48278</v>
      </c>
      <c r="BE9" s="76">
        <v>0</v>
      </c>
      <c r="BF9" s="76">
        <v>0</v>
      </c>
      <c r="BG9" s="76">
        <v>0</v>
      </c>
      <c r="BH9" s="76">
        <v>0</v>
      </c>
      <c r="BI9" s="76">
        <v>2397</v>
      </c>
      <c r="BJ9" s="76">
        <v>2297</v>
      </c>
      <c r="BK9" s="76">
        <v>1933</v>
      </c>
      <c r="BL9" s="76">
        <v>0</v>
      </c>
      <c r="BM9" s="76">
        <v>1265</v>
      </c>
      <c r="BN9" s="76">
        <v>433</v>
      </c>
      <c r="BO9" s="76">
        <v>0</v>
      </c>
      <c r="BP9" s="76">
        <v>0</v>
      </c>
      <c r="BQ9" s="76">
        <v>0</v>
      </c>
      <c r="BR9" s="76">
        <v>5976</v>
      </c>
      <c r="BS9" s="76">
        <v>0</v>
      </c>
      <c r="BT9" s="76">
        <v>21082</v>
      </c>
      <c r="BU9" s="76">
        <v>6503</v>
      </c>
      <c r="BV9" s="76">
        <v>1954</v>
      </c>
      <c r="BW9" s="76">
        <v>14465</v>
      </c>
      <c r="BX9" s="76">
        <v>45</v>
      </c>
      <c r="BY9" s="76">
        <v>0</v>
      </c>
      <c r="BZ9" s="76">
        <v>1790</v>
      </c>
      <c r="CA9" s="76">
        <v>91008</v>
      </c>
      <c r="CB9" s="76">
        <v>33832</v>
      </c>
      <c r="CC9" s="76">
        <v>14729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529402</v>
      </c>
      <c r="CJ9" s="76">
        <v>533626</v>
      </c>
      <c r="CK9" s="76">
        <v>100275</v>
      </c>
      <c r="CL9" s="76">
        <v>0</v>
      </c>
      <c r="CM9" s="76">
        <v>10655</v>
      </c>
      <c r="CN9" s="76">
        <v>8675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1380</v>
      </c>
      <c r="CU9" s="76">
        <v>6089</v>
      </c>
      <c r="CV9" s="76">
        <v>124727</v>
      </c>
      <c r="CW9" s="76">
        <v>17950</v>
      </c>
      <c r="CX9" s="76">
        <v>0</v>
      </c>
      <c r="CY9" s="76">
        <v>0</v>
      </c>
      <c r="CZ9" s="76">
        <v>130816</v>
      </c>
      <c r="DA9" s="76">
        <v>30542</v>
      </c>
      <c r="DB9" s="76">
        <v>519613</v>
      </c>
      <c r="DC9" s="76">
        <v>422136</v>
      </c>
      <c r="DD9" s="76">
        <v>0</v>
      </c>
      <c r="DE9" s="76">
        <v>97477</v>
      </c>
      <c r="DF9" s="76">
        <v>44555</v>
      </c>
      <c r="DG9" s="76">
        <v>564168</v>
      </c>
      <c r="DH9" s="76">
        <v>92941</v>
      </c>
      <c r="DI9" s="76">
        <v>4694</v>
      </c>
      <c r="DJ9" s="76">
        <v>431552</v>
      </c>
      <c r="DK9" s="76">
        <v>1698</v>
      </c>
      <c r="DL9" s="76">
        <v>1698</v>
      </c>
      <c r="DM9" s="76">
        <v>1790</v>
      </c>
      <c r="DN9" s="76">
        <v>7811</v>
      </c>
      <c r="DO9" s="76">
        <v>92565</v>
      </c>
      <c r="DP9" s="76">
        <v>29539</v>
      </c>
      <c r="DQ9" s="76">
        <v>48561</v>
      </c>
      <c r="DR9" s="76">
        <v>0</v>
      </c>
      <c r="DS9" s="76">
        <v>0</v>
      </c>
      <c r="DT9" s="76">
        <v>533626</v>
      </c>
    </row>
    <row r="10" spans="1:124" x14ac:dyDescent="0.25">
      <c r="A10" s="65">
        <v>302</v>
      </c>
      <c r="B10" s="65" t="s">
        <v>565</v>
      </c>
      <c r="C10" s="65" t="s">
        <v>535</v>
      </c>
      <c r="D10" s="65" t="s">
        <v>555</v>
      </c>
      <c r="E10" s="65">
        <v>2002</v>
      </c>
      <c r="F10" s="65">
        <v>3022002</v>
      </c>
      <c r="G10" s="65">
        <v>101258</v>
      </c>
      <c r="H10" s="65" t="s">
        <v>570</v>
      </c>
      <c r="I10" s="65" t="s">
        <v>536</v>
      </c>
      <c r="J10" s="65" t="s">
        <v>537</v>
      </c>
      <c r="K10" s="65">
        <v>3</v>
      </c>
      <c r="L10" s="65">
        <v>11</v>
      </c>
      <c r="M10" s="65" t="s">
        <v>547</v>
      </c>
      <c r="N10" s="65">
        <v>450</v>
      </c>
      <c r="O10" s="65">
        <v>13.4</v>
      </c>
      <c r="P10" s="65">
        <v>12</v>
      </c>
      <c r="Q10" s="65">
        <v>0</v>
      </c>
      <c r="R10" s="65" t="s">
        <v>126</v>
      </c>
      <c r="S10" s="65">
        <v>23.4</v>
      </c>
      <c r="T10" s="65" t="s">
        <v>539</v>
      </c>
      <c r="U10" s="65" t="s">
        <v>540</v>
      </c>
      <c r="V10" s="65" t="s">
        <v>555</v>
      </c>
      <c r="W10" s="65">
        <v>1.5</v>
      </c>
      <c r="X10" s="65">
        <v>11.7</v>
      </c>
      <c r="Y10" s="65">
        <v>80.400000000000006</v>
      </c>
      <c r="Z10" s="65">
        <v>0</v>
      </c>
      <c r="AA10" s="65" t="s">
        <v>541</v>
      </c>
      <c r="AB10" s="65" t="s">
        <v>542</v>
      </c>
      <c r="AC10" s="65" t="s">
        <v>543</v>
      </c>
      <c r="AD10" s="65">
        <v>0</v>
      </c>
      <c r="AE10" s="65">
        <v>100</v>
      </c>
      <c r="AF10" s="65">
        <v>21.6</v>
      </c>
      <c r="AG10" s="65">
        <v>5.8</v>
      </c>
      <c r="AH10" s="65">
        <v>4.0999999999999996</v>
      </c>
      <c r="AI10" s="76">
        <v>2275691</v>
      </c>
      <c r="AJ10" s="76">
        <v>0</v>
      </c>
      <c r="AK10" s="76">
        <v>74033</v>
      </c>
      <c r="AL10" s="76">
        <v>0</v>
      </c>
      <c r="AM10" s="76">
        <v>276520</v>
      </c>
      <c r="AN10" s="76">
        <v>2200</v>
      </c>
      <c r="AO10" s="76">
        <v>0</v>
      </c>
      <c r="AP10" s="76">
        <v>38298</v>
      </c>
      <c r="AQ10" s="76">
        <v>30083</v>
      </c>
      <c r="AR10" s="76">
        <v>0</v>
      </c>
      <c r="AS10" s="76">
        <v>0</v>
      </c>
      <c r="AT10" s="76">
        <v>21889</v>
      </c>
      <c r="AU10" s="76">
        <v>3173</v>
      </c>
      <c r="AV10" s="76">
        <v>0</v>
      </c>
      <c r="AW10" s="76">
        <v>261792</v>
      </c>
      <c r="AX10" s="76">
        <v>3458</v>
      </c>
      <c r="AY10" s="76">
        <v>76038</v>
      </c>
      <c r="AZ10" s="76">
        <v>2767842</v>
      </c>
      <c r="BA10" s="76">
        <v>3063175</v>
      </c>
      <c r="BB10" s="76">
        <v>1318911</v>
      </c>
      <c r="BC10" s="76">
        <v>0</v>
      </c>
      <c r="BD10" s="76">
        <v>667536</v>
      </c>
      <c r="BE10" s="76">
        <v>33736</v>
      </c>
      <c r="BF10" s="76">
        <v>60728</v>
      </c>
      <c r="BG10" s="76">
        <v>0</v>
      </c>
      <c r="BH10" s="76">
        <v>93568</v>
      </c>
      <c r="BI10" s="76">
        <v>19819</v>
      </c>
      <c r="BJ10" s="76">
        <v>7036</v>
      </c>
      <c r="BK10" s="76">
        <v>17581</v>
      </c>
      <c r="BL10" s="76">
        <v>12030</v>
      </c>
      <c r="BM10" s="76">
        <v>34864</v>
      </c>
      <c r="BN10" s="76">
        <v>0</v>
      </c>
      <c r="BO10" s="76">
        <v>38994</v>
      </c>
      <c r="BP10" s="76">
        <v>3793</v>
      </c>
      <c r="BQ10" s="76">
        <v>31645</v>
      </c>
      <c r="BR10" s="76">
        <v>29827</v>
      </c>
      <c r="BS10" s="76">
        <v>13953</v>
      </c>
      <c r="BT10" s="76">
        <v>81972</v>
      </c>
      <c r="BU10" s="76">
        <v>22551</v>
      </c>
      <c r="BV10" s="76">
        <v>0</v>
      </c>
      <c r="BW10" s="76">
        <v>23430</v>
      </c>
      <c r="BX10" s="76">
        <v>14069</v>
      </c>
      <c r="BY10" s="76">
        <v>22693</v>
      </c>
      <c r="BZ10" s="76">
        <v>99011</v>
      </c>
      <c r="CA10" s="76">
        <v>34483</v>
      </c>
      <c r="CB10" s="76">
        <v>115069</v>
      </c>
      <c r="CC10" s="76">
        <v>25928</v>
      </c>
      <c r="CD10" s="76">
        <v>0</v>
      </c>
      <c r="CE10" s="76">
        <v>0</v>
      </c>
      <c r="CF10" s="76">
        <v>0</v>
      </c>
      <c r="CG10" s="76">
        <v>209062</v>
      </c>
      <c r="CH10" s="76">
        <v>48538</v>
      </c>
      <c r="CI10" s="76">
        <v>2785494</v>
      </c>
      <c r="CJ10" s="76">
        <v>3080827</v>
      </c>
      <c r="CK10" s="76">
        <v>406876</v>
      </c>
      <c r="CL10" s="76">
        <v>4314</v>
      </c>
      <c r="CM10" s="76">
        <v>0</v>
      </c>
      <c r="CN10" s="76">
        <v>28866</v>
      </c>
      <c r="CO10" s="76">
        <v>0</v>
      </c>
      <c r="CP10" s="76">
        <v>0</v>
      </c>
      <c r="CQ10" s="76">
        <v>0</v>
      </c>
      <c r="CR10" s="76">
        <v>0</v>
      </c>
      <c r="CS10" s="76">
        <v>8378</v>
      </c>
      <c r="CT10" s="76">
        <v>11182</v>
      </c>
      <c r="CU10" s="76">
        <v>28564</v>
      </c>
      <c r="CV10" s="76">
        <v>353011</v>
      </c>
      <c r="CW10" s="76">
        <v>9306</v>
      </c>
      <c r="CX10" s="76">
        <v>0</v>
      </c>
      <c r="CY10" s="76">
        <v>11964</v>
      </c>
      <c r="CZ10" s="76">
        <v>393539</v>
      </c>
      <c r="DA10" s="76">
        <v>-17652</v>
      </c>
      <c r="DB10" s="76">
        <v>2966274</v>
      </c>
      <c r="DC10" s="76">
        <v>2277891</v>
      </c>
      <c r="DD10" s="76">
        <v>337830</v>
      </c>
      <c r="DE10" s="76">
        <v>350553</v>
      </c>
      <c r="DF10" s="76">
        <v>96901</v>
      </c>
      <c r="DG10" s="76">
        <v>3063175</v>
      </c>
      <c r="DH10" s="76">
        <v>52064</v>
      </c>
      <c r="DI10" s="76">
        <v>132453</v>
      </c>
      <c r="DJ10" s="76">
        <v>2231692</v>
      </c>
      <c r="DK10" s="76">
        <v>34864</v>
      </c>
      <c r="DL10" s="76">
        <v>107594</v>
      </c>
      <c r="DM10" s="76">
        <v>99011</v>
      </c>
      <c r="DN10" s="76">
        <v>192298</v>
      </c>
      <c r="DO10" s="76">
        <v>268950</v>
      </c>
      <c r="DP10" s="76">
        <v>104523</v>
      </c>
      <c r="DQ10" s="76">
        <v>140997</v>
      </c>
      <c r="DR10" s="76">
        <v>0</v>
      </c>
      <c r="DS10" s="76">
        <v>257600</v>
      </c>
      <c r="DT10" s="76">
        <v>3080827</v>
      </c>
    </row>
    <row r="11" spans="1:124" x14ac:dyDescent="0.25">
      <c r="A11" s="65">
        <v>302</v>
      </c>
      <c r="B11" s="65" t="s">
        <v>565</v>
      </c>
      <c r="C11" s="65" t="s">
        <v>535</v>
      </c>
      <c r="D11" s="65" t="s">
        <v>555</v>
      </c>
      <c r="E11" s="65">
        <v>2003</v>
      </c>
      <c r="F11" s="65">
        <v>3022003</v>
      </c>
      <c r="G11" s="65">
        <v>101259</v>
      </c>
      <c r="H11" s="65" t="s">
        <v>380</v>
      </c>
      <c r="I11" s="65" t="s">
        <v>536</v>
      </c>
      <c r="J11" s="65" t="s">
        <v>537</v>
      </c>
      <c r="K11" s="65">
        <v>2</v>
      </c>
      <c r="L11" s="65">
        <v>11</v>
      </c>
      <c r="M11" s="65" t="s">
        <v>547</v>
      </c>
      <c r="N11" s="65">
        <v>402.5</v>
      </c>
      <c r="O11" s="65">
        <v>21.2</v>
      </c>
      <c r="P11" s="65">
        <v>12</v>
      </c>
      <c r="Q11" s="65">
        <v>0</v>
      </c>
      <c r="R11" s="65" t="s">
        <v>126</v>
      </c>
      <c r="S11" s="65">
        <v>20.2</v>
      </c>
      <c r="T11" s="65" t="s">
        <v>539</v>
      </c>
      <c r="U11" s="65" t="s">
        <v>540</v>
      </c>
      <c r="V11" s="65" t="s">
        <v>555</v>
      </c>
      <c r="W11" s="65">
        <v>2.1</v>
      </c>
      <c r="X11" s="65">
        <v>12.6</v>
      </c>
      <c r="Y11" s="65">
        <v>86.5</v>
      </c>
      <c r="Z11" s="65">
        <v>0</v>
      </c>
      <c r="AA11" s="65" t="s">
        <v>541</v>
      </c>
      <c r="AB11" s="65" t="s">
        <v>542</v>
      </c>
      <c r="AC11" s="65" t="s">
        <v>543</v>
      </c>
      <c r="AD11" s="65">
        <v>0</v>
      </c>
      <c r="AE11" s="65">
        <v>90.3</v>
      </c>
      <c r="AF11" s="65">
        <v>14.3</v>
      </c>
      <c r="AG11" s="65">
        <v>5.9</v>
      </c>
      <c r="AH11" s="65">
        <v>3.3</v>
      </c>
      <c r="AI11" s="76">
        <v>1943830</v>
      </c>
      <c r="AJ11" s="76">
        <v>0</v>
      </c>
      <c r="AK11" s="76">
        <v>65530</v>
      </c>
      <c r="AL11" s="76">
        <v>0</v>
      </c>
      <c r="AM11" s="76">
        <v>237600</v>
      </c>
      <c r="AN11" s="76">
        <v>2760</v>
      </c>
      <c r="AO11" s="76">
        <v>3250</v>
      </c>
      <c r="AP11" s="76">
        <v>37650</v>
      </c>
      <c r="AQ11" s="76">
        <v>25015</v>
      </c>
      <c r="AR11" s="76">
        <v>0</v>
      </c>
      <c r="AS11" s="76">
        <v>3485</v>
      </c>
      <c r="AT11" s="76">
        <v>13354</v>
      </c>
      <c r="AU11" s="76">
        <v>3115</v>
      </c>
      <c r="AV11" s="76">
        <v>0</v>
      </c>
      <c r="AW11" s="76">
        <v>240062</v>
      </c>
      <c r="AX11" s="76">
        <v>4636</v>
      </c>
      <c r="AY11" s="76">
        <v>69897</v>
      </c>
      <c r="AZ11" s="76">
        <v>2380471</v>
      </c>
      <c r="BA11" s="76">
        <v>2650184</v>
      </c>
      <c r="BB11" s="76">
        <v>903596</v>
      </c>
      <c r="BC11" s="76">
        <v>0</v>
      </c>
      <c r="BD11" s="76">
        <v>461675</v>
      </c>
      <c r="BE11" s="76">
        <v>90908</v>
      </c>
      <c r="BF11" s="76">
        <v>60122</v>
      </c>
      <c r="BG11" s="76">
        <v>0</v>
      </c>
      <c r="BH11" s="76">
        <v>59322</v>
      </c>
      <c r="BI11" s="76">
        <v>9367</v>
      </c>
      <c r="BJ11" s="76">
        <v>18145</v>
      </c>
      <c r="BK11" s="76">
        <v>15863</v>
      </c>
      <c r="BL11" s="76">
        <v>2140</v>
      </c>
      <c r="BM11" s="76">
        <v>19964</v>
      </c>
      <c r="BN11" s="76">
        <v>3657</v>
      </c>
      <c r="BO11" s="76">
        <v>3587</v>
      </c>
      <c r="BP11" s="76">
        <v>3724</v>
      </c>
      <c r="BQ11" s="76">
        <v>23866</v>
      </c>
      <c r="BR11" s="76">
        <v>18792</v>
      </c>
      <c r="BS11" s="76">
        <v>7022</v>
      </c>
      <c r="BT11" s="76">
        <v>67904</v>
      </c>
      <c r="BU11" s="76">
        <v>18208</v>
      </c>
      <c r="BV11" s="76">
        <v>0</v>
      </c>
      <c r="BW11" s="76">
        <v>32439</v>
      </c>
      <c r="BX11" s="76">
        <v>9840</v>
      </c>
      <c r="BY11" s="76">
        <v>10794</v>
      </c>
      <c r="BZ11" s="76">
        <v>88601</v>
      </c>
      <c r="CA11" s="76">
        <v>256445</v>
      </c>
      <c r="CB11" s="76">
        <v>251303</v>
      </c>
      <c r="CC11" s="76">
        <v>59290</v>
      </c>
      <c r="CD11" s="76">
        <v>0</v>
      </c>
      <c r="CE11" s="76">
        <v>0</v>
      </c>
      <c r="CF11" s="76">
        <v>0</v>
      </c>
      <c r="CG11" s="76">
        <v>205765</v>
      </c>
      <c r="CH11" s="76">
        <v>38744</v>
      </c>
      <c r="CI11" s="76">
        <v>2471370</v>
      </c>
      <c r="CJ11" s="76">
        <v>2741083</v>
      </c>
      <c r="CK11" s="76">
        <v>70401</v>
      </c>
      <c r="CL11" s="76">
        <v>30328</v>
      </c>
      <c r="CM11" s="76">
        <v>980</v>
      </c>
      <c r="CN11" s="76">
        <v>25391</v>
      </c>
      <c r="CO11" s="76">
        <v>0</v>
      </c>
      <c r="CP11" s="76">
        <v>0</v>
      </c>
      <c r="CQ11" s="76">
        <v>0</v>
      </c>
      <c r="CR11" s="76">
        <v>2150</v>
      </c>
      <c r="CS11" s="76">
        <v>0</v>
      </c>
      <c r="CT11" s="76">
        <v>0</v>
      </c>
      <c r="CU11" s="76">
        <v>21588</v>
      </c>
      <c r="CV11" s="76">
        <v>-42277</v>
      </c>
      <c r="CW11" s="76">
        <v>24221</v>
      </c>
      <c r="CX11" s="76">
        <v>0</v>
      </c>
      <c r="CY11" s="76">
        <v>30517</v>
      </c>
      <c r="CZ11" s="76">
        <v>9828</v>
      </c>
      <c r="DA11" s="76">
        <v>-90899</v>
      </c>
      <c r="DB11" s="76">
        <v>2562929</v>
      </c>
      <c r="DC11" s="76">
        <v>1949840</v>
      </c>
      <c r="DD11" s="76">
        <v>309959</v>
      </c>
      <c r="DE11" s="76">
        <v>303130</v>
      </c>
      <c r="DF11" s="76">
        <v>87255</v>
      </c>
      <c r="DG11" s="76">
        <v>2650184</v>
      </c>
      <c r="DH11" s="76">
        <v>272308</v>
      </c>
      <c r="DI11" s="76">
        <v>88974</v>
      </c>
      <c r="DJ11" s="76">
        <v>1786675</v>
      </c>
      <c r="DK11" s="76">
        <v>23621</v>
      </c>
      <c r="DL11" s="76">
        <v>118116</v>
      </c>
      <c r="DM11" s="76">
        <v>88601</v>
      </c>
      <c r="DN11" s="76">
        <v>151845</v>
      </c>
      <c r="DO11" s="76">
        <v>429144</v>
      </c>
      <c r="DP11" s="76">
        <v>86112</v>
      </c>
      <c r="DQ11" s="76">
        <v>310593</v>
      </c>
      <c r="DR11" s="76">
        <v>0</v>
      </c>
      <c r="DS11" s="76">
        <v>244509</v>
      </c>
      <c r="DT11" s="76">
        <v>2741083</v>
      </c>
    </row>
    <row r="12" spans="1:124" x14ac:dyDescent="0.25">
      <c r="A12" s="65">
        <v>302</v>
      </c>
      <c r="B12" s="65" t="s">
        <v>565</v>
      </c>
      <c r="C12" s="65" t="s">
        <v>535</v>
      </c>
      <c r="D12" s="65" t="s">
        <v>555</v>
      </c>
      <c r="E12" s="65">
        <v>2007</v>
      </c>
      <c r="F12" s="65">
        <v>3022007</v>
      </c>
      <c r="G12" s="65">
        <v>101262</v>
      </c>
      <c r="H12" s="65" t="s">
        <v>222</v>
      </c>
      <c r="I12" s="65" t="s">
        <v>563</v>
      </c>
      <c r="J12" s="65" t="s">
        <v>537</v>
      </c>
      <c r="K12" s="65">
        <v>7</v>
      </c>
      <c r="L12" s="65">
        <v>11</v>
      </c>
      <c r="M12" s="65" t="s">
        <v>547</v>
      </c>
      <c r="N12" s="65">
        <v>358</v>
      </c>
      <c r="O12" s="65">
        <v>7.8</v>
      </c>
      <c r="P12" s="65">
        <v>12</v>
      </c>
      <c r="Q12" s="65">
        <v>0</v>
      </c>
      <c r="R12" s="65" t="s">
        <v>126</v>
      </c>
      <c r="S12" s="65">
        <v>16.8</v>
      </c>
      <c r="T12" s="65" t="s">
        <v>539</v>
      </c>
      <c r="U12" s="65" t="s">
        <v>540</v>
      </c>
      <c r="V12" s="65" t="s">
        <v>555</v>
      </c>
      <c r="W12" s="65">
        <v>2.2000000000000002</v>
      </c>
      <c r="X12" s="65">
        <v>11.2</v>
      </c>
      <c r="Y12" s="65">
        <v>54.7</v>
      </c>
      <c r="Z12" s="65">
        <v>0</v>
      </c>
      <c r="AA12" s="65" t="s">
        <v>541</v>
      </c>
      <c r="AB12" s="65" t="s">
        <v>542</v>
      </c>
      <c r="AC12" s="65" t="s">
        <v>543</v>
      </c>
      <c r="AD12" s="65">
        <v>0</v>
      </c>
      <c r="AE12" s="65">
        <v>100</v>
      </c>
      <c r="AF12" s="65">
        <v>11.5</v>
      </c>
      <c r="AG12" s="65">
        <v>4.2</v>
      </c>
      <c r="AH12" s="65">
        <v>3.5</v>
      </c>
      <c r="AI12" s="76">
        <v>1453456</v>
      </c>
      <c r="AJ12" s="76">
        <v>0</v>
      </c>
      <c r="AK12" s="76">
        <v>77951</v>
      </c>
      <c r="AL12" s="76">
        <v>0</v>
      </c>
      <c r="AM12" s="76">
        <v>103000</v>
      </c>
      <c r="AN12" s="76">
        <v>2100</v>
      </c>
      <c r="AO12" s="76">
        <v>3010</v>
      </c>
      <c r="AP12" s="76">
        <v>43211</v>
      </c>
      <c r="AQ12" s="76">
        <v>76207</v>
      </c>
      <c r="AR12" s="76">
        <v>6829</v>
      </c>
      <c r="AS12" s="76">
        <v>0</v>
      </c>
      <c r="AT12" s="76">
        <v>58191</v>
      </c>
      <c r="AU12" s="76">
        <v>11162</v>
      </c>
      <c r="AV12" s="76">
        <v>0</v>
      </c>
      <c r="AW12" s="76">
        <v>0</v>
      </c>
      <c r="AX12" s="76">
        <v>0</v>
      </c>
      <c r="AY12" s="76">
        <v>19550</v>
      </c>
      <c r="AZ12" s="76">
        <v>1771631</v>
      </c>
      <c r="BA12" s="76">
        <v>1854667</v>
      </c>
      <c r="BB12" s="76">
        <v>951040</v>
      </c>
      <c r="BC12" s="76">
        <v>0</v>
      </c>
      <c r="BD12" s="76">
        <v>332972</v>
      </c>
      <c r="BE12" s="76">
        <v>44362</v>
      </c>
      <c r="BF12" s="76">
        <v>68865</v>
      </c>
      <c r="BG12" s="76">
        <v>0</v>
      </c>
      <c r="BH12" s="76">
        <v>36646</v>
      </c>
      <c r="BI12" s="76">
        <v>10505</v>
      </c>
      <c r="BJ12" s="76">
        <v>5604</v>
      </c>
      <c r="BK12" s="76">
        <v>8067</v>
      </c>
      <c r="BL12" s="76">
        <v>7897</v>
      </c>
      <c r="BM12" s="76">
        <v>19640</v>
      </c>
      <c r="BN12" s="76">
        <v>9664</v>
      </c>
      <c r="BO12" s="76">
        <v>17526</v>
      </c>
      <c r="BP12" s="76">
        <v>4275</v>
      </c>
      <c r="BQ12" s="76">
        <v>19412</v>
      </c>
      <c r="BR12" s="76">
        <v>19364</v>
      </c>
      <c r="BS12" s="76">
        <v>7805</v>
      </c>
      <c r="BT12" s="76">
        <v>77174</v>
      </c>
      <c r="BU12" s="76">
        <v>16178</v>
      </c>
      <c r="BV12" s="76">
        <v>0</v>
      </c>
      <c r="BW12" s="76">
        <v>15955</v>
      </c>
      <c r="BX12" s="76">
        <v>8372</v>
      </c>
      <c r="BY12" s="76">
        <v>7807</v>
      </c>
      <c r="BZ12" s="76">
        <v>76209</v>
      </c>
      <c r="CA12" s="76">
        <v>10146</v>
      </c>
      <c r="CB12" s="76">
        <v>44357</v>
      </c>
      <c r="CC12" s="76">
        <v>29542</v>
      </c>
      <c r="CD12" s="76">
        <v>0</v>
      </c>
      <c r="CE12" s="76">
        <v>0</v>
      </c>
      <c r="CF12" s="76">
        <v>0</v>
      </c>
      <c r="CG12" s="76">
        <v>0</v>
      </c>
      <c r="CH12" s="76">
        <v>0</v>
      </c>
      <c r="CI12" s="76">
        <v>1766348</v>
      </c>
      <c r="CJ12" s="76">
        <v>1849384</v>
      </c>
      <c r="CK12" s="76">
        <v>154040</v>
      </c>
      <c r="CL12" s="76">
        <v>0</v>
      </c>
      <c r="CM12" s="76">
        <v>0</v>
      </c>
      <c r="CN12" s="76">
        <v>22389</v>
      </c>
      <c r="CO12" s="76">
        <v>0</v>
      </c>
      <c r="CP12" s="76">
        <v>0</v>
      </c>
      <c r="CQ12" s="76">
        <v>0</v>
      </c>
      <c r="CR12" s="76">
        <v>9200</v>
      </c>
      <c r="CS12" s="76">
        <v>0</v>
      </c>
      <c r="CT12" s="76">
        <v>6040</v>
      </c>
      <c r="CU12" s="76">
        <v>9300</v>
      </c>
      <c r="CV12" s="76">
        <v>150021</v>
      </c>
      <c r="CW12" s="76">
        <v>7149</v>
      </c>
      <c r="CX12" s="76">
        <v>0</v>
      </c>
      <c r="CY12" s="76">
        <v>0</v>
      </c>
      <c r="CZ12" s="76">
        <v>159321</v>
      </c>
      <c r="DA12" s="76">
        <v>5283</v>
      </c>
      <c r="DB12" s="76">
        <v>1659067</v>
      </c>
      <c r="DC12" s="76">
        <v>1458566</v>
      </c>
      <c r="DD12" s="76">
        <v>19550</v>
      </c>
      <c r="DE12" s="76">
        <v>180951</v>
      </c>
      <c r="DF12" s="76">
        <v>195600</v>
      </c>
      <c r="DG12" s="76">
        <v>1854667</v>
      </c>
      <c r="DH12" s="76">
        <v>18213</v>
      </c>
      <c r="DI12" s="76">
        <v>60652</v>
      </c>
      <c r="DJ12" s="76">
        <v>1431742</v>
      </c>
      <c r="DK12" s="76">
        <v>29304</v>
      </c>
      <c r="DL12" s="76">
        <v>91192</v>
      </c>
      <c r="DM12" s="76">
        <v>76209</v>
      </c>
      <c r="DN12" s="76">
        <v>135437</v>
      </c>
      <c r="DO12" s="76">
        <v>183206</v>
      </c>
      <c r="DP12" s="76">
        <v>93352</v>
      </c>
      <c r="DQ12" s="76">
        <v>73899</v>
      </c>
      <c r="DR12" s="76">
        <v>0</v>
      </c>
      <c r="DS12" s="76">
        <v>0</v>
      </c>
      <c r="DT12" s="76">
        <v>1849384</v>
      </c>
    </row>
    <row r="13" spans="1:124" x14ac:dyDescent="0.25">
      <c r="A13" s="65">
        <v>302</v>
      </c>
      <c r="B13" s="65" t="s">
        <v>565</v>
      </c>
      <c r="C13" s="65" t="s">
        <v>535</v>
      </c>
      <c r="D13" s="65" t="s">
        <v>555</v>
      </c>
      <c r="E13" s="65">
        <v>2008</v>
      </c>
      <c r="F13" s="65">
        <v>3022008</v>
      </c>
      <c r="G13" s="65">
        <v>101263</v>
      </c>
      <c r="H13" s="65" t="s">
        <v>571</v>
      </c>
      <c r="I13" s="65" t="s">
        <v>564</v>
      </c>
      <c r="J13" s="65" t="s">
        <v>537</v>
      </c>
      <c r="K13" s="65">
        <v>3</v>
      </c>
      <c r="L13" s="65">
        <v>7</v>
      </c>
      <c r="M13" s="65" t="s">
        <v>547</v>
      </c>
      <c r="N13" s="65">
        <v>304</v>
      </c>
      <c r="O13" s="65">
        <v>15.6</v>
      </c>
      <c r="P13" s="65">
        <v>12</v>
      </c>
      <c r="Q13" s="65">
        <v>0</v>
      </c>
      <c r="R13" s="65" t="s">
        <v>126</v>
      </c>
      <c r="S13" s="65">
        <v>14.4</v>
      </c>
      <c r="T13" s="65" t="s">
        <v>539</v>
      </c>
      <c r="U13" s="65" t="s">
        <v>540</v>
      </c>
      <c r="V13" s="65" t="s">
        <v>555</v>
      </c>
      <c r="W13" s="65">
        <v>2.9</v>
      </c>
      <c r="X13" s="65">
        <v>10.199999999999999</v>
      </c>
      <c r="Y13" s="65">
        <v>56.6</v>
      </c>
      <c r="Z13" s="65">
        <v>0</v>
      </c>
      <c r="AA13" s="65" t="s">
        <v>541</v>
      </c>
      <c r="AB13" s="65" t="s">
        <v>542</v>
      </c>
      <c r="AC13" s="65" t="s">
        <v>543</v>
      </c>
      <c r="AD13" s="65">
        <v>0</v>
      </c>
      <c r="AE13" s="65">
        <v>100</v>
      </c>
      <c r="AF13" s="65">
        <v>14.1</v>
      </c>
      <c r="AG13" s="65">
        <v>2</v>
      </c>
      <c r="AH13" s="65">
        <v>3</v>
      </c>
      <c r="AI13" s="76">
        <v>1353084</v>
      </c>
      <c r="AJ13" s="76">
        <v>0</v>
      </c>
      <c r="AK13" s="76">
        <v>112154</v>
      </c>
      <c r="AL13" s="76">
        <v>0</v>
      </c>
      <c r="AM13" s="76">
        <v>64680</v>
      </c>
      <c r="AN13" s="76">
        <v>5090</v>
      </c>
      <c r="AO13" s="76">
        <v>500</v>
      </c>
      <c r="AP13" s="76">
        <v>50803</v>
      </c>
      <c r="AQ13" s="76">
        <v>8090</v>
      </c>
      <c r="AR13" s="76">
        <v>4835</v>
      </c>
      <c r="AS13" s="76">
        <v>0</v>
      </c>
      <c r="AT13" s="76">
        <v>25756</v>
      </c>
      <c r="AU13" s="76">
        <v>7713</v>
      </c>
      <c r="AV13" s="76">
        <v>0</v>
      </c>
      <c r="AW13" s="76">
        <v>0</v>
      </c>
      <c r="AX13" s="76">
        <v>0</v>
      </c>
      <c r="AY13" s="76">
        <v>116481</v>
      </c>
      <c r="AZ13" s="76">
        <v>1736261</v>
      </c>
      <c r="BA13" s="76">
        <v>1749186</v>
      </c>
      <c r="BB13" s="76">
        <v>770923</v>
      </c>
      <c r="BC13" s="76">
        <v>0</v>
      </c>
      <c r="BD13" s="76">
        <v>333768</v>
      </c>
      <c r="BE13" s="76">
        <v>39878</v>
      </c>
      <c r="BF13" s="76">
        <v>69037</v>
      </c>
      <c r="BG13" s="76">
        <v>0</v>
      </c>
      <c r="BH13" s="76">
        <v>31585</v>
      </c>
      <c r="BI13" s="76">
        <v>7128</v>
      </c>
      <c r="BJ13" s="76">
        <v>3414</v>
      </c>
      <c r="BK13" s="76">
        <v>6089</v>
      </c>
      <c r="BL13" s="76">
        <v>7236</v>
      </c>
      <c r="BM13" s="76">
        <v>16025</v>
      </c>
      <c r="BN13" s="76">
        <v>3981</v>
      </c>
      <c r="BO13" s="76">
        <v>11724</v>
      </c>
      <c r="BP13" s="76">
        <v>3951</v>
      </c>
      <c r="BQ13" s="76">
        <v>17403</v>
      </c>
      <c r="BR13" s="76">
        <v>19366</v>
      </c>
      <c r="BS13" s="76">
        <v>7004</v>
      </c>
      <c r="BT13" s="76">
        <v>36528</v>
      </c>
      <c r="BU13" s="76">
        <v>9193</v>
      </c>
      <c r="BV13" s="76">
        <v>0</v>
      </c>
      <c r="BW13" s="76">
        <v>9419</v>
      </c>
      <c r="BX13" s="76">
        <v>6955</v>
      </c>
      <c r="BY13" s="76">
        <v>12674</v>
      </c>
      <c r="BZ13" s="76">
        <v>104761</v>
      </c>
      <c r="CA13" s="76">
        <v>71025</v>
      </c>
      <c r="CB13" s="76">
        <v>101224</v>
      </c>
      <c r="CC13" s="76">
        <v>30521</v>
      </c>
      <c r="CD13" s="76">
        <v>0</v>
      </c>
      <c r="CE13" s="76">
        <v>0</v>
      </c>
      <c r="CF13" s="76">
        <v>0</v>
      </c>
      <c r="CG13" s="76">
        <v>0</v>
      </c>
      <c r="CH13" s="76">
        <v>0</v>
      </c>
      <c r="CI13" s="76">
        <v>1717887</v>
      </c>
      <c r="CJ13" s="76">
        <v>1730812</v>
      </c>
      <c r="CK13" s="76">
        <v>118777</v>
      </c>
      <c r="CL13" s="76">
        <v>0</v>
      </c>
      <c r="CM13" s="76">
        <v>9148</v>
      </c>
      <c r="CN13" s="76">
        <v>19884</v>
      </c>
      <c r="CO13" s="76">
        <v>0</v>
      </c>
      <c r="CP13" s="76">
        <v>0</v>
      </c>
      <c r="CQ13" s="76">
        <v>0</v>
      </c>
      <c r="CR13" s="76">
        <v>0</v>
      </c>
      <c r="CS13" s="76">
        <v>0</v>
      </c>
      <c r="CT13" s="76">
        <v>12038</v>
      </c>
      <c r="CU13" s="76">
        <v>8000</v>
      </c>
      <c r="CV13" s="76">
        <v>129150</v>
      </c>
      <c r="CW13" s="76">
        <v>16994</v>
      </c>
      <c r="CX13" s="76">
        <v>0</v>
      </c>
      <c r="CY13" s="76">
        <v>0</v>
      </c>
      <c r="CZ13" s="76">
        <v>137150</v>
      </c>
      <c r="DA13" s="76">
        <v>18374</v>
      </c>
      <c r="DB13" s="76">
        <v>1651989</v>
      </c>
      <c r="DC13" s="76">
        <v>1358674</v>
      </c>
      <c r="DD13" s="76">
        <v>116481</v>
      </c>
      <c r="DE13" s="76">
        <v>176834</v>
      </c>
      <c r="DF13" s="76">
        <v>97197</v>
      </c>
      <c r="DG13" s="76">
        <v>1749186</v>
      </c>
      <c r="DH13" s="76">
        <v>77114</v>
      </c>
      <c r="DI13" s="76">
        <v>49363</v>
      </c>
      <c r="DJ13" s="76">
        <v>1300205</v>
      </c>
      <c r="DK13" s="76">
        <v>20006</v>
      </c>
      <c r="DL13" s="76">
        <v>71608</v>
      </c>
      <c r="DM13" s="76">
        <v>104761</v>
      </c>
      <c r="DN13" s="76">
        <v>159440</v>
      </c>
      <c r="DO13" s="76">
        <v>186885</v>
      </c>
      <c r="DP13" s="76">
        <v>45721</v>
      </c>
      <c r="DQ13" s="76">
        <v>131745</v>
      </c>
      <c r="DR13" s="76">
        <v>0</v>
      </c>
      <c r="DS13" s="76">
        <v>0</v>
      </c>
      <c r="DT13" s="76">
        <v>1730812</v>
      </c>
    </row>
    <row r="14" spans="1:124" x14ac:dyDescent="0.25">
      <c r="A14" s="65">
        <v>302</v>
      </c>
      <c r="B14" s="65" t="s">
        <v>565</v>
      </c>
      <c r="C14" s="65" t="s">
        <v>535</v>
      </c>
      <c r="D14" s="65" t="s">
        <v>555</v>
      </c>
      <c r="E14" s="65">
        <v>2009</v>
      </c>
      <c r="F14" s="65">
        <v>3022009</v>
      </c>
      <c r="G14" s="65">
        <v>101264</v>
      </c>
      <c r="H14" s="65" t="s">
        <v>572</v>
      </c>
      <c r="I14" s="65" t="s">
        <v>536</v>
      </c>
      <c r="J14" s="65" t="s">
        <v>537</v>
      </c>
      <c r="K14" s="65">
        <v>3</v>
      </c>
      <c r="L14" s="65">
        <v>11</v>
      </c>
      <c r="M14" s="65" t="s">
        <v>547</v>
      </c>
      <c r="N14" s="65">
        <v>440.5</v>
      </c>
      <c r="O14" s="65">
        <v>13.2</v>
      </c>
      <c r="P14" s="65">
        <v>12</v>
      </c>
      <c r="Q14" s="65">
        <v>0</v>
      </c>
      <c r="R14" s="65" t="s">
        <v>126</v>
      </c>
      <c r="S14" s="65">
        <v>23.9</v>
      </c>
      <c r="T14" s="65" t="s">
        <v>539</v>
      </c>
      <c r="U14" s="65" t="s">
        <v>540</v>
      </c>
      <c r="V14" s="65" t="s">
        <v>555</v>
      </c>
      <c r="W14" s="65">
        <v>1.8</v>
      </c>
      <c r="X14" s="65">
        <v>5.7</v>
      </c>
      <c r="Y14" s="65">
        <v>43.8</v>
      </c>
      <c r="Z14" s="65">
        <v>0</v>
      </c>
      <c r="AA14" s="65" t="s">
        <v>541</v>
      </c>
      <c r="AB14" s="65" t="s">
        <v>542</v>
      </c>
      <c r="AC14" s="65" t="s">
        <v>543</v>
      </c>
      <c r="AD14" s="65">
        <v>0</v>
      </c>
      <c r="AE14" s="65">
        <v>81.099999999999994</v>
      </c>
      <c r="AF14" s="65">
        <v>11.7</v>
      </c>
      <c r="AG14" s="65">
        <v>9.6</v>
      </c>
      <c r="AH14" s="65">
        <v>3.4</v>
      </c>
      <c r="AI14" s="76">
        <v>2065099</v>
      </c>
      <c r="AJ14" s="76">
        <v>0</v>
      </c>
      <c r="AK14" s="76">
        <v>94073</v>
      </c>
      <c r="AL14" s="76">
        <v>0</v>
      </c>
      <c r="AM14" s="76">
        <v>126720</v>
      </c>
      <c r="AN14" s="76">
        <v>56672</v>
      </c>
      <c r="AO14" s="76">
        <v>0</v>
      </c>
      <c r="AP14" s="76">
        <v>158081</v>
      </c>
      <c r="AQ14" s="76">
        <v>38984</v>
      </c>
      <c r="AR14" s="76">
        <v>0</v>
      </c>
      <c r="AS14" s="76">
        <v>0</v>
      </c>
      <c r="AT14" s="76">
        <v>17120</v>
      </c>
      <c r="AU14" s="76">
        <v>33090</v>
      </c>
      <c r="AV14" s="76">
        <v>0</v>
      </c>
      <c r="AW14" s="76">
        <v>0</v>
      </c>
      <c r="AX14" s="76">
        <v>0</v>
      </c>
      <c r="AY14" s="76">
        <v>87765</v>
      </c>
      <c r="AZ14" s="76">
        <v>2638620</v>
      </c>
      <c r="BA14" s="76">
        <v>2677604</v>
      </c>
      <c r="BB14" s="76">
        <v>1245106</v>
      </c>
      <c r="BC14" s="76">
        <v>0</v>
      </c>
      <c r="BD14" s="76">
        <v>454191</v>
      </c>
      <c r="BE14" s="76">
        <v>22548</v>
      </c>
      <c r="BF14" s="76">
        <v>69847</v>
      </c>
      <c r="BG14" s="76">
        <v>2854</v>
      </c>
      <c r="BH14" s="76">
        <v>94175</v>
      </c>
      <c r="BI14" s="76">
        <v>11340</v>
      </c>
      <c r="BJ14" s="76">
        <v>33127</v>
      </c>
      <c r="BK14" s="76">
        <v>18044</v>
      </c>
      <c r="BL14" s="76">
        <v>2437</v>
      </c>
      <c r="BM14" s="76">
        <v>23007</v>
      </c>
      <c r="BN14" s="76">
        <v>4533</v>
      </c>
      <c r="BO14" s="76">
        <v>35832</v>
      </c>
      <c r="BP14" s="76">
        <v>2729</v>
      </c>
      <c r="BQ14" s="76">
        <v>24815</v>
      </c>
      <c r="BR14" s="76">
        <v>38475</v>
      </c>
      <c r="BS14" s="76">
        <v>10060</v>
      </c>
      <c r="BT14" s="76">
        <v>147945</v>
      </c>
      <c r="BU14" s="76">
        <v>26551</v>
      </c>
      <c r="BV14" s="76">
        <v>0</v>
      </c>
      <c r="BW14" s="76">
        <v>18330</v>
      </c>
      <c r="BX14" s="76">
        <v>11290</v>
      </c>
      <c r="BY14" s="76">
        <v>32619</v>
      </c>
      <c r="BZ14" s="76">
        <v>105363</v>
      </c>
      <c r="CA14" s="76">
        <v>56346</v>
      </c>
      <c r="CB14" s="76">
        <v>173768</v>
      </c>
      <c r="CC14" s="76">
        <v>33391</v>
      </c>
      <c r="CD14" s="76">
        <v>0</v>
      </c>
      <c r="CE14" s="76">
        <v>0</v>
      </c>
      <c r="CF14" s="76">
        <v>45794</v>
      </c>
      <c r="CG14" s="76">
        <v>0</v>
      </c>
      <c r="CH14" s="76">
        <v>0</v>
      </c>
      <c r="CI14" s="76">
        <v>2659739</v>
      </c>
      <c r="CJ14" s="76">
        <v>2744517</v>
      </c>
      <c r="CK14" s="76">
        <v>265274</v>
      </c>
      <c r="CL14" s="76">
        <v>0</v>
      </c>
      <c r="CM14" s="76">
        <v>1546</v>
      </c>
      <c r="CN14" s="76">
        <v>25181</v>
      </c>
      <c r="CO14" s="76">
        <v>2858</v>
      </c>
      <c r="CP14" s="76">
        <v>45794</v>
      </c>
      <c r="CQ14" s="76">
        <v>0</v>
      </c>
      <c r="CR14" s="76">
        <v>57715</v>
      </c>
      <c r="CS14" s="76">
        <v>0</v>
      </c>
      <c r="CT14" s="76">
        <v>0</v>
      </c>
      <c r="CU14" s="76">
        <v>17596</v>
      </c>
      <c r="CV14" s="76">
        <v>180766</v>
      </c>
      <c r="CW14" s="76">
        <v>17664</v>
      </c>
      <c r="CX14" s="76">
        <v>0</v>
      </c>
      <c r="CY14" s="76">
        <v>0</v>
      </c>
      <c r="CZ14" s="76">
        <v>198362</v>
      </c>
      <c r="DA14" s="76">
        <v>-66913</v>
      </c>
      <c r="DB14" s="76">
        <v>2430329</v>
      </c>
      <c r="DC14" s="76">
        <v>2121771</v>
      </c>
      <c r="DD14" s="76">
        <v>87765</v>
      </c>
      <c r="DE14" s="76">
        <v>220793</v>
      </c>
      <c r="DF14" s="76">
        <v>247275</v>
      </c>
      <c r="DG14" s="76">
        <v>2677604</v>
      </c>
      <c r="DH14" s="76">
        <v>74390</v>
      </c>
      <c r="DI14" s="76">
        <v>141079</v>
      </c>
      <c r="DJ14" s="76">
        <v>1984613</v>
      </c>
      <c r="DK14" s="76">
        <v>27540</v>
      </c>
      <c r="DL14" s="76">
        <v>85920</v>
      </c>
      <c r="DM14" s="76">
        <v>108217</v>
      </c>
      <c r="DN14" s="76">
        <v>195586</v>
      </c>
      <c r="DO14" s="76">
        <v>399985</v>
      </c>
      <c r="DP14" s="76">
        <v>174496</v>
      </c>
      <c r="DQ14" s="76">
        <v>207159</v>
      </c>
      <c r="DR14" s="76">
        <v>45794</v>
      </c>
      <c r="DS14" s="76">
        <v>0</v>
      </c>
      <c r="DT14" s="76">
        <v>2744517</v>
      </c>
    </row>
    <row r="15" spans="1:124" x14ac:dyDescent="0.25">
      <c r="A15" s="65">
        <v>302</v>
      </c>
      <c r="B15" s="65" t="s">
        <v>565</v>
      </c>
      <c r="C15" s="65" t="s">
        <v>535</v>
      </c>
      <c r="D15" s="65" t="s">
        <v>555</v>
      </c>
      <c r="E15" s="65">
        <v>2010</v>
      </c>
      <c r="F15" s="65">
        <v>3022010</v>
      </c>
      <c r="G15" s="65">
        <v>101265</v>
      </c>
      <c r="H15" s="65" t="s">
        <v>573</v>
      </c>
      <c r="I15" s="65" t="s">
        <v>536</v>
      </c>
      <c r="J15" s="65" t="s">
        <v>537</v>
      </c>
      <c r="K15" s="65">
        <v>3</v>
      </c>
      <c r="L15" s="65">
        <v>11</v>
      </c>
      <c r="M15" s="65" t="s">
        <v>547</v>
      </c>
      <c r="N15" s="65">
        <v>383</v>
      </c>
      <c r="O15" s="65">
        <v>17.7</v>
      </c>
      <c r="P15" s="65">
        <v>12</v>
      </c>
      <c r="Q15" s="65">
        <v>0</v>
      </c>
      <c r="R15" s="65" t="s">
        <v>126</v>
      </c>
      <c r="S15" s="65">
        <v>23.7</v>
      </c>
      <c r="T15" s="65" t="s">
        <v>539</v>
      </c>
      <c r="U15" s="65" t="s">
        <v>540</v>
      </c>
      <c r="V15" s="65" t="s">
        <v>555</v>
      </c>
      <c r="W15" s="65">
        <v>5.3</v>
      </c>
      <c r="X15" s="65">
        <v>9.5</v>
      </c>
      <c r="Y15" s="65">
        <v>83.8</v>
      </c>
      <c r="Z15" s="65">
        <v>0</v>
      </c>
      <c r="AA15" s="65" t="s">
        <v>541</v>
      </c>
      <c r="AB15" s="65" t="s">
        <v>542</v>
      </c>
      <c r="AC15" s="65" t="s">
        <v>543</v>
      </c>
      <c r="AD15" s="65">
        <v>0</v>
      </c>
      <c r="AE15" s="65">
        <v>100</v>
      </c>
      <c r="AF15" s="65">
        <v>17.5</v>
      </c>
      <c r="AG15" s="65">
        <v>6.4</v>
      </c>
      <c r="AH15" s="65">
        <v>5.2</v>
      </c>
      <c r="AI15" s="76">
        <v>2020375</v>
      </c>
      <c r="AJ15" s="76">
        <v>0</v>
      </c>
      <c r="AK15" s="76">
        <v>342187</v>
      </c>
      <c r="AL15" s="76">
        <v>0</v>
      </c>
      <c r="AM15" s="76">
        <v>182160</v>
      </c>
      <c r="AN15" s="76">
        <v>12400</v>
      </c>
      <c r="AO15" s="76">
        <v>1069</v>
      </c>
      <c r="AP15" s="76">
        <v>87249</v>
      </c>
      <c r="AQ15" s="76">
        <v>35437</v>
      </c>
      <c r="AR15" s="76">
        <v>6160</v>
      </c>
      <c r="AS15" s="76">
        <v>4165</v>
      </c>
      <c r="AT15" s="76">
        <v>30713</v>
      </c>
      <c r="AU15" s="76">
        <v>12745</v>
      </c>
      <c r="AV15" s="76">
        <v>0</v>
      </c>
      <c r="AW15" s="76">
        <v>0</v>
      </c>
      <c r="AX15" s="76">
        <v>0</v>
      </c>
      <c r="AY15" s="76">
        <v>78717</v>
      </c>
      <c r="AZ15" s="76">
        <v>2771780</v>
      </c>
      <c r="BA15" s="76">
        <v>2813377</v>
      </c>
      <c r="BB15" s="76">
        <v>1196090</v>
      </c>
      <c r="BC15" s="76">
        <v>0</v>
      </c>
      <c r="BD15" s="76">
        <v>536451</v>
      </c>
      <c r="BE15" s="76">
        <v>68300</v>
      </c>
      <c r="BF15" s="76">
        <v>94559</v>
      </c>
      <c r="BG15" s="76">
        <v>0</v>
      </c>
      <c r="BH15" s="76">
        <v>77243</v>
      </c>
      <c r="BI15" s="76">
        <v>15482</v>
      </c>
      <c r="BJ15" s="76">
        <v>6945</v>
      </c>
      <c r="BK15" s="76">
        <v>17480</v>
      </c>
      <c r="BL15" s="76">
        <v>2136</v>
      </c>
      <c r="BM15" s="76">
        <v>50552</v>
      </c>
      <c r="BN15" s="76">
        <v>446</v>
      </c>
      <c r="BO15" s="76">
        <v>17332</v>
      </c>
      <c r="BP15" s="76">
        <v>11619</v>
      </c>
      <c r="BQ15" s="76">
        <v>21419</v>
      </c>
      <c r="BR15" s="76">
        <v>29255</v>
      </c>
      <c r="BS15" s="76">
        <v>20689</v>
      </c>
      <c r="BT15" s="76">
        <v>95519</v>
      </c>
      <c r="BU15" s="76">
        <v>35093</v>
      </c>
      <c r="BV15" s="76">
        <v>0</v>
      </c>
      <c r="BW15" s="76">
        <v>22733</v>
      </c>
      <c r="BX15" s="76">
        <v>10828</v>
      </c>
      <c r="BY15" s="76">
        <v>29900</v>
      </c>
      <c r="BZ15" s="76">
        <v>105635</v>
      </c>
      <c r="CA15" s="76">
        <v>53571</v>
      </c>
      <c r="CB15" s="76">
        <v>203038</v>
      </c>
      <c r="CC15" s="76">
        <v>40712</v>
      </c>
      <c r="CD15" s="76">
        <v>0</v>
      </c>
      <c r="CE15" s="76">
        <v>0</v>
      </c>
      <c r="CF15" s="76">
        <v>0</v>
      </c>
      <c r="CG15" s="76">
        <v>0</v>
      </c>
      <c r="CH15" s="76">
        <v>0</v>
      </c>
      <c r="CI15" s="76">
        <v>2721430</v>
      </c>
      <c r="CJ15" s="76">
        <v>2763027</v>
      </c>
      <c r="CK15" s="76">
        <v>6741</v>
      </c>
      <c r="CL15" s="76">
        <v>0</v>
      </c>
      <c r="CM15" s="76">
        <v>0</v>
      </c>
      <c r="CN15" s="76">
        <v>22615</v>
      </c>
      <c r="CO15" s="76">
        <v>13500</v>
      </c>
      <c r="CP15" s="76">
        <v>0</v>
      </c>
      <c r="CQ15" s="76">
        <v>0</v>
      </c>
      <c r="CR15" s="76">
        <v>20690</v>
      </c>
      <c r="CS15" s="76">
        <v>0</v>
      </c>
      <c r="CT15" s="76">
        <v>0</v>
      </c>
      <c r="CU15" s="76">
        <v>12622</v>
      </c>
      <c r="CV15" s="76">
        <v>44469</v>
      </c>
      <c r="CW15" s="76">
        <v>15425</v>
      </c>
      <c r="CX15" s="76">
        <v>0</v>
      </c>
      <c r="CY15" s="76">
        <v>0</v>
      </c>
      <c r="CZ15" s="76">
        <v>57091</v>
      </c>
      <c r="DA15" s="76">
        <v>50350</v>
      </c>
      <c r="DB15" s="76">
        <v>2636908</v>
      </c>
      <c r="DC15" s="76">
        <v>2033844</v>
      </c>
      <c r="DD15" s="76">
        <v>78717</v>
      </c>
      <c r="DE15" s="76">
        <v>524347</v>
      </c>
      <c r="DF15" s="76">
        <v>176469</v>
      </c>
      <c r="DG15" s="76">
        <v>2813377</v>
      </c>
      <c r="DH15" s="76">
        <v>71051</v>
      </c>
      <c r="DI15" s="76">
        <v>101806</v>
      </c>
      <c r="DJ15" s="76">
        <v>1999957</v>
      </c>
      <c r="DK15" s="76">
        <v>50998</v>
      </c>
      <c r="DL15" s="76">
        <v>136630</v>
      </c>
      <c r="DM15" s="76">
        <v>105635</v>
      </c>
      <c r="DN15" s="76">
        <v>199445</v>
      </c>
      <c r="DO15" s="76">
        <v>397095</v>
      </c>
      <c r="DP15" s="76">
        <v>130612</v>
      </c>
      <c r="DQ15" s="76">
        <v>243750</v>
      </c>
      <c r="DR15" s="76">
        <v>0</v>
      </c>
      <c r="DS15" s="76">
        <v>0</v>
      </c>
      <c r="DT15" s="76">
        <v>2763027</v>
      </c>
    </row>
    <row r="16" spans="1:124" x14ac:dyDescent="0.25">
      <c r="A16" s="65">
        <v>302</v>
      </c>
      <c r="B16" s="65" t="s">
        <v>565</v>
      </c>
      <c r="C16" s="65" t="s">
        <v>535</v>
      </c>
      <c r="D16" s="65" t="s">
        <v>555</v>
      </c>
      <c r="E16" s="65">
        <v>2011</v>
      </c>
      <c r="F16" s="65">
        <v>3022011</v>
      </c>
      <c r="G16" s="65">
        <v>101266</v>
      </c>
      <c r="H16" s="65" t="s">
        <v>218</v>
      </c>
      <c r="I16" s="65" t="s">
        <v>536</v>
      </c>
      <c r="J16" s="65" t="s">
        <v>537</v>
      </c>
      <c r="K16" s="65">
        <v>4</v>
      </c>
      <c r="L16" s="65">
        <v>11</v>
      </c>
      <c r="M16" s="65" t="s">
        <v>547</v>
      </c>
      <c r="N16" s="65">
        <v>208</v>
      </c>
      <c r="O16" s="65">
        <v>8.1999999999999993</v>
      </c>
      <c r="P16" s="65">
        <v>12</v>
      </c>
      <c r="Q16" s="65">
        <v>0</v>
      </c>
      <c r="R16" s="65" t="s">
        <v>126</v>
      </c>
      <c r="S16" s="65">
        <v>9.4</v>
      </c>
      <c r="T16" s="65" t="s">
        <v>539</v>
      </c>
      <c r="U16" s="65" t="s">
        <v>540</v>
      </c>
      <c r="V16" s="65" t="s">
        <v>555</v>
      </c>
      <c r="W16" s="65">
        <v>1.4</v>
      </c>
      <c r="X16" s="65">
        <v>14.4</v>
      </c>
      <c r="Y16" s="65">
        <v>19.7</v>
      </c>
      <c r="Z16" s="65">
        <v>0</v>
      </c>
      <c r="AA16" s="65" t="s">
        <v>541</v>
      </c>
      <c r="AB16" s="65" t="s">
        <v>542</v>
      </c>
      <c r="AC16" s="65" t="s">
        <v>543</v>
      </c>
      <c r="AD16" s="65">
        <v>0</v>
      </c>
      <c r="AE16" s="65">
        <v>100</v>
      </c>
      <c r="AF16" s="65">
        <v>9.6999999999999993</v>
      </c>
      <c r="AG16" s="65">
        <v>2.8</v>
      </c>
      <c r="AH16" s="65">
        <v>3.3</v>
      </c>
      <c r="AI16" s="76">
        <v>957522</v>
      </c>
      <c r="AJ16" s="76">
        <v>0</v>
      </c>
      <c r="AK16" s="76">
        <v>45017</v>
      </c>
      <c r="AL16" s="76">
        <v>0</v>
      </c>
      <c r="AM16" s="76">
        <v>55740</v>
      </c>
      <c r="AN16" s="76">
        <v>8106</v>
      </c>
      <c r="AO16" s="76">
        <v>19026</v>
      </c>
      <c r="AP16" s="76">
        <v>53559</v>
      </c>
      <c r="AQ16" s="76">
        <v>25662</v>
      </c>
      <c r="AR16" s="76">
        <v>12074</v>
      </c>
      <c r="AS16" s="76">
        <v>410</v>
      </c>
      <c r="AT16" s="76">
        <v>20922</v>
      </c>
      <c r="AU16" s="76">
        <v>2535</v>
      </c>
      <c r="AV16" s="76">
        <v>0</v>
      </c>
      <c r="AW16" s="76">
        <v>0</v>
      </c>
      <c r="AX16" s="76">
        <v>0</v>
      </c>
      <c r="AY16" s="76">
        <v>49213</v>
      </c>
      <c r="AZ16" s="76">
        <v>1212050</v>
      </c>
      <c r="BA16" s="76">
        <v>1249786</v>
      </c>
      <c r="BB16" s="76">
        <v>526379</v>
      </c>
      <c r="BC16" s="76">
        <v>0</v>
      </c>
      <c r="BD16" s="76">
        <v>286521</v>
      </c>
      <c r="BE16" s="76">
        <v>38479</v>
      </c>
      <c r="BF16" s="76">
        <v>67763</v>
      </c>
      <c r="BG16" s="76">
        <v>0</v>
      </c>
      <c r="BH16" s="76">
        <v>33234</v>
      </c>
      <c r="BI16" s="76">
        <v>7675</v>
      </c>
      <c r="BJ16" s="76">
        <v>2258</v>
      </c>
      <c r="BK16" s="76">
        <v>7796</v>
      </c>
      <c r="BL16" s="76">
        <v>1248</v>
      </c>
      <c r="BM16" s="76">
        <v>13363</v>
      </c>
      <c r="BN16" s="76">
        <v>2320</v>
      </c>
      <c r="BO16" s="76">
        <v>16473</v>
      </c>
      <c r="BP16" s="76">
        <v>-654</v>
      </c>
      <c r="BQ16" s="76">
        <v>14494</v>
      </c>
      <c r="BR16" s="76">
        <v>19997</v>
      </c>
      <c r="BS16" s="76">
        <v>4978</v>
      </c>
      <c r="BT16" s="76">
        <v>60707</v>
      </c>
      <c r="BU16" s="76">
        <v>7504</v>
      </c>
      <c r="BV16" s="76">
        <v>0</v>
      </c>
      <c r="BW16" s="76">
        <v>7587</v>
      </c>
      <c r="BX16" s="76">
        <v>6247</v>
      </c>
      <c r="BY16" s="76">
        <v>10237</v>
      </c>
      <c r="BZ16" s="76">
        <v>61277</v>
      </c>
      <c r="CA16" s="76">
        <v>59966</v>
      </c>
      <c r="CB16" s="76">
        <v>82841</v>
      </c>
      <c r="CC16" s="76">
        <v>20890</v>
      </c>
      <c r="CD16" s="76">
        <v>0</v>
      </c>
      <c r="CE16" s="76">
        <v>0</v>
      </c>
      <c r="CF16" s="76">
        <v>25369</v>
      </c>
      <c r="CG16" s="76">
        <v>0</v>
      </c>
      <c r="CH16" s="76">
        <v>0</v>
      </c>
      <c r="CI16" s="76">
        <v>1321844</v>
      </c>
      <c r="CJ16" s="76">
        <v>1384949</v>
      </c>
      <c r="CK16" s="76">
        <v>71784</v>
      </c>
      <c r="CL16" s="76">
        <v>0</v>
      </c>
      <c r="CM16" s="76">
        <v>0</v>
      </c>
      <c r="CN16" s="76">
        <v>16840</v>
      </c>
      <c r="CO16" s="76">
        <v>0</v>
      </c>
      <c r="CP16" s="76">
        <v>25369</v>
      </c>
      <c r="CQ16" s="76">
        <v>0</v>
      </c>
      <c r="CR16" s="76">
        <v>21416</v>
      </c>
      <c r="CS16" s="76">
        <v>0</v>
      </c>
      <c r="CT16" s="76">
        <v>20793</v>
      </c>
      <c r="CU16" s="76">
        <v>0</v>
      </c>
      <c r="CV16" s="76">
        <v>-63378</v>
      </c>
      <c r="CW16" s="76">
        <v>0</v>
      </c>
      <c r="CX16" s="76">
        <v>0</v>
      </c>
      <c r="CY16" s="76">
        <v>0</v>
      </c>
      <c r="CZ16" s="76">
        <v>-63378</v>
      </c>
      <c r="DA16" s="76">
        <v>-135163</v>
      </c>
      <c r="DB16" s="76">
        <v>1134624</v>
      </c>
      <c r="DC16" s="76">
        <v>984654</v>
      </c>
      <c r="DD16" s="76">
        <v>49213</v>
      </c>
      <c r="DE16" s="76">
        <v>100757</v>
      </c>
      <c r="DF16" s="76">
        <v>115162</v>
      </c>
      <c r="DG16" s="76">
        <v>1249786</v>
      </c>
      <c r="DH16" s="76">
        <v>67762</v>
      </c>
      <c r="DI16" s="76">
        <v>44415</v>
      </c>
      <c r="DJ16" s="76">
        <v>992840</v>
      </c>
      <c r="DK16" s="76">
        <v>15683</v>
      </c>
      <c r="DL16" s="76">
        <v>70635</v>
      </c>
      <c r="DM16" s="76">
        <v>61277</v>
      </c>
      <c r="DN16" s="76">
        <v>106339</v>
      </c>
      <c r="DO16" s="76">
        <v>179529</v>
      </c>
      <c r="DP16" s="76">
        <v>68211</v>
      </c>
      <c r="DQ16" s="76">
        <v>103731</v>
      </c>
      <c r="DR16" s="76">
        <v>25369</v>
      </c>
      <c r="DS16" s="76">
        <v>0</v>
      </c>
      <c r="DT16" s="76">
        <v>1384949</v>
      </c>
    </row>
    <row r="17" spans="1:124" x14ac:dyDescent="0.25">
      <c r="A17" s="65">
        <v>302</v>
      </c>
      <c r="B17" s="65" t="s">
        <v>565</v>
      </c>
      <c r="C17" s="65" t="s">
        <v>535</v>
      </c>
      <c r="D17" s="65" t="s">
        <v>555</v>
      </c>
      <c r="E17" s="65">
        <v>2014</v>
      </c>
      <c r="F17" s="65">
        <v>3022014</v>
      </c>
      <c r="G17" s="65">
        <v>101269</v>
      </c>
      <c r="H17" s="65" t="s">
        <v>574</v>
      </c>
      <c r="I17" s="65" t="s">
        <v>536</v>
      </c>
      <c r="J17" s="65" t="s">
        <v>537</v>
      </c>
      <c r="K17" s="65">
        <v>3</v>
      </c>
      <c r="L17" s="65">
        <v>11</v>
      </c>
      <c r="M17" s="65" t="s">
        <v>547</v>
      </c>
      <c r="N17" s="65">
        <v>689</v>
      </c>
      <c r="O17" s="65">
        <v>16.5</v>
      </c>
      <c r="P17" s="65">
        <v>12</v>
      </c>
      <c r="Q17" s="65">
        <v>0</v>
      </c>
      <c r="R17" s="65" t="s">
        <v>126</v>
      </c>
      <c r="S17" s="65">
        <v>35.4</v>
      </c>
      <c r="T17" s="65" t="s">
        <v>539</v>
      </c>
      <c r="U17" s="65" t="s">
        <v>540</v>
      </c>
      <c r="V17" s="65" t="s">
        <v>555</v>
      </c>
      <c r="W17" s="65">
        <v>3.4</v>
      </c>
      <c r="X17" s="65">
        <v>8.4</v>
      </c>
      <c r="Y17" s="65">
        <v>79.7</v>
      </c>
      <c r="Z17" s="65">
        <v>0</v>
      </c>
      <c r="AA17" s="65" t="s">
        <v>541</v>
      </c>
      <c r="AB17" s="65" t="s">
        <v>542</v>
      </c>
      <c r="AC17" s="65" t="s">
        <v>543</v>
      </c>
      <c r="AD17" s="65">
        <v>0</v>
      </c>
      <c r="AE17" s="65">
        <v>89.3</v>
      </c>
      <c r="AF17" s="65">
        <v>30.7</v>
      </c>
      <c r="AG17" s="65">
        <v>11.3</v>
      </c>
      <c r="AH17" s="65">
        <v>3.8</v>
      </c>
      <c r="AI17" s="76">
        <v>3199635</v>
      </c>
      <c r="AJ17" s="76">
        <v>0</v>
      </c>
      <c r="AK17" s="76">
        <v>352894</v>
      </c>
      <c r="AL17" s="76">
        <v>0</v>
      </c>
      <c r="AM17" s="76">
        <v>316800</v>
      </c>
      <c r="AN17" s="76">
        <v>10129</v>
      </c>
      <c r="AO17" s="76">
        <v>564</v>
      </c>
      <c r="AP17" s="76">
        <v>90239</v>
      </c>
      <c r="AQ17" s="76">
        <v>72815</v>
      </c>
      <c r="AR17" s="76">
        <v>10208</v>
      </c>
      <c r="AS17" s="76">
        <v>8914</v>
      </c>
      <c r="AT17" s="76">
        <v>16515</v>
      </c>
      <c r="AU17" s="76">
        <v>9487</v>
      </c>
      <c r="AV17" s="76">
        <v>0</v>
      </c>
      <c r="AW17" s="76">
        <v>0</v>
      </c>
      <c r="AX17" s="76">
        <v>0</v>
      </c>
      <c r="AY17" s="76">
        <v>136134</v>
      </c>
      <c r="AZ17" s="76">
        <v>4141311</v>
      </c>
      <c r="BA17" s="76">
        <v>4224334</v>
      </c>
      <c r="BB17" s="76">
        <v>1731730</v>
      </c>
      <c r="BC17" s="76">
        <v>0</v>
      </c>
      <c r="BD17" s="76">
        <v>905325</v>
      </c>
      <c r="BE17" s="76">
        <v>94405</v>
      </c>
      <c r="BF17" s="76">
        <v>137896</v>
      </c>
      <c r="BG17" s="76">
        <v>0</v>
      </c>
      <c r="BH17" s="76">
        <v>54063</v>
      </c>
      <c r="BI17" s="76">
        <v>108050</v>
      </c>
      <c r="BJ17" s="76">
        <v>7315</v>
      </c>
      <c r="BK17" s="76">
        <v>27134</v>
      </c>
      <c r="BL17" s="76">
        <v>3879</v>
      </c>
      <c r="BM17" s="76">
        <v>66682</v>
      </c>
      <c r="BN17" s="76">
        <v>552</v>
      </c>
      <c r="BO17" s="76">
        <v>36485</v>
      </c>
      <c r="BP17" s="76">
        <v>3463</v>
      </c>
      <c r="BQ17" s="76">
        <v>55400</v>
      </c>
      <c r="BR17" s="76">
        <v>120808</v>
      </c>
      <c r="BS17" s="76">
        <v>22569</v>
      </c>
      <c r="BT17" s="76">
        <v>90133</v>
      </c>
      <c r="BU17" s="76">
        <v>40973</v>
      </c>
      <c r="BV17" s="76">
        <v>0</v>
      </c>
      <c r="BW17" s="76">
        <v>42273</v>
      </c>
      <c r="BX17" s="76">
        <v>22168</v>
      </c>
      <c r="BY17" s="76">
        <v>32802</v>
      </c>
      <c r="BZ17" s="76">
        <v>200507</v>
      </c>
      <c r="CA17" s="76">
        <v>72567</v>
      </c>
      <c r="CB17" s="76">
        <v>282461</v>
      </c>
      <c r="CC17" s="76">
        <v>65979</v>
      </c>
      <c r="CD17" s="76">
        <v>0</v>
      </c>
      <c r="CE17" s="76">
        <v>0</v>
      </c>
      <c r="CF17" s="76">
        <v>0</v>
      </c>
      <c r="CG17" s="76">
        <v>0</v>
      </c>
      <c r="CH17" s="76">
        <v>0</v>
      </c>
      <c r="CI17" s="76">
        <v>4142596</v>
      </c>
      <c r="CJ17" s="76">
        <v>4225619</v>
      </c>
      <c r="CK17" s="76">
        <v>500698</v>
      </c>
      <c r="CL17" s="76">
        <v>0</v>
      </c>
      <c r="CM17" s="76">
        <v>0</v>
      </c>
      <c r="CN17" s="76">
        <v>37553</v>
      </c>
      <c r="CO17" s="76">
        <v>0</v>
      </c>
      <c r="CP17" s="76">
        <v>0</v>
      </c>
      <c r="CQ17" s="76">
        <v>0</v>
      </c>
      <c r="CR17" s="76">
        <v>264</v>
      </c>
      <c r="CS17" s="76">
        <v>0</v>
      </c>
      <c r="CT17" s="76">
        <v>24115</v>
      </c>
      <c r="CU17" s="76">
        <v>24955</v>
      </c>
      <c r="CV17" s="76">
        <v>474460</v>
      </c>
      <c r="CW17" s="76">
        <v>13174</v>
      </c>
      <c r="CX17" s="76">
        <v>0</v>
      </c>
      <c r="CY17" s="76">
        <v>0</v>
      </c>
      <c r="CZ17" s="76">
        <v>499415</v>
      </c>
      <c r="DA17" s="76">
        <v>-1285</v>
      </c>
      <c r="DB17" s="76">
        <v>4016156</v>
      </c>
      <c r="DC17" s="76">
        <v>3210328</v>
      </c>
      <c r="DD17" s="76">
        <v>136134</v>
      </c>
      <c r="DE17" s="76">
        <v>669694</v>
      </c>
      <c r="DF17" s="76">
        <v>208178</v>
      </c>
      <c r="DG17" s="76">
        <v>4224334</v>
      </c>
      <c r="DH17" s="76">
        <v>99701</v>
      </c>
      <c r="DI17" s="76">
        <v>173307</v>
      </c>
      <c r="DJ17" s="76">
        <v>3047959</v>
      </c>
      <c r="DK17" s="76">
        <v>67234</v>
      </c>
      <c r="DL17" s="76">
        <v>198124</v>
      </c>
      <c r="DM17" s="76">
        <v>200507</v>
      </c>
      <c r="DN17" s="76">
        <v>424915</v>
      </c>
      <c r="DO17" s="76">
        <v>521819</v>
      </c>
      <c r="DP17" s="76">
        <v>131106</v>
      </c>
      <c r="DQ17" s="76">
        <v>348440</v>
      </c>
      <c r="DR17" s="76">
        <v>0</v>
      </c>
      <c r="DS17" s="76">
        <v>0</v>
      </c>
      <c r="DT17" s="76">
        <v>4225619</v>
      </c>
    </row>
    <row r="18" spans="1:124" x14ac:dyDescent="0.25">
      <c r="A18" s="65">
        <v>302</v>
      </c>
      <c r="B18" s="65" t="s">
        <v>565</v>
      </c>
      <c r="C18" s="65" t="s">
        <v>535</v>
      </c>
      <c r="D18" s="65" t="s">
        <v>555</v>
      </c>
      <c r="E18" s="65">
        <v>2015</v>
      </c>
      <c r="F18" s="65">
        <v>3022015</v>
      </c>
      <c r="G18" s="65">
        <v>101270</v>
      </c>
      <c r="H18" s="65" t="s">
        <v>575</v>
      </c>
      <c r="I18" s="65" t="s">
        <v>536</v>
      </c>
      <c r="J18" s="65" t="s">
        <v>537</v>
      </c>
      <c r="K18" s="65">
        <v>3</v>
      </c>
      <c r="L18" s="65">
        <v>11</v>
      </c>
      <c r="M18" s="65" t="s">
        <v>547</v>
      </c>
      <c r="N18" s="65">
        <v>260</v>
      </c>
      <c r="O18" s="65">
        <v>20.9</v>
      </c>
      <c r="P18" s="65">
        <v>12</v>
      </c>
      <c r="Q18" s="65">
        <v>0</v>
      </c>
      <c r="R18" s="65" t="s">
        <v>126</v>
      </c>
      <c r="S18" s="65">
        <v>16.7</v>
      </c>
      <c r="T18" s="65" t="s">
        <v>539</v>
      </c>
      <c r="U18" s="65" t="s">
        <v>540</v>
      </c>
      <c r="V18" s="65" t="s">
        <v>555</v>
      </c>
      <c r="W18" s="65">
        <v>4</v>
      </c>
      <c r="X18" s="65">
        <v>14.4</v>
      </c>
      <c r="Y18" s="65">
        <v>57.3</v>
      </c>
      <c r="Z18" s="65">
        <v>0</v>
      </c>
      <c r="AA18" s="65" t="s">
        <v>541</v>
      </c>
      <c r="AB18" s="65" t="s">
        <v>542</v>
      </c>
      <c r="AC18" s="65" t="s">
        <v>543</v>
      </c>
      <c r="AD18" s="65">
        <v>0</v>
      </c>
      <c r="AE18" s="65">
        <v>100</v>
      </c>
      <c r="AF18" s="65">
        <v>17.7</v>
      </c>
      <c r="AG18" s="65">
        <v>3.9</v>
      </c>
      <c r="AH18" s="65">
        <v>0.2</v>
      </c>
      <c r="AI18" s="76">
        <v>1465926</v>
      </c>
      <c r="AJ18" s="76">
        <v>0</v>
      </c>
      <c r="AK18" s="76">
        <v>127386</v>
      </c>
      <c r="AL18" s="76">
        <v>0</v>
      </c>
      <c r="AM18" s="76">
        <v>122760</v>
      </c>
      <c r="AN18" s="76">
        <v>12584</v>
      </c>
      <c r="AO18" s="76">
        <v>14359</v>
      </c>
      <c r="AP18" s="76">
        <v>20722</v>
      </c>
      <c r="AQ18" s="76">
        <v>30789</v>
      </c>
      <c r="AR18" s="76">
        <v>2181</v>
      </c>
      <c r="AS18" s="76">
        <v>0</v>
      </c>
      <c r="AT18" s="76">
        <v>32519</v>
      </c>
      <c r="AU18" s="76">
        <v>10330</v>
      </c>
      <c r="AV18" s="76">
        <v>0</v>
      </c>
      <c r="AW18" s="76">
        <v>250619</v>
      </c>
      <c r="AX18" s="76">
        <v>51264</v>
      </c>
      <c r="AY18" s="76">
        <v>50328</v>
      </c>
      <c r="AZ18" s="76">
        <v>1856914</v>
      </c>
      <c r="BA18" s="76">
        <v>2191767</v>
      </c>
      <c r="BB18" s="76">
        <v>916227</v>
      </c>
      <c r="BC18" s="76">
        <v>0</v>
      </c>
      <c r="BD18" s="76">
        <v>470890</v>
      </c>
      <c r="BE18" s="76">
        <v>34061</v>
      </c>
      <c r="BF18" s="76">
        <v>49477</v>
      </c>
      <c r="BG18" s="76">
        <v>0</v>
      </c>
      <c r="BH18" s="76">
        <v>6519</v>
      </c>
      <c r="BI18" s="76">
        <v>8893</v>
      </c>
      <c r="BJ18" s="76">
        <v>5490</v>
      </c>
      <c r="BK18" s="76">
        <v>16250</v>
      </c>
      <c r="BL18" s="76">
        <v>1276</v>
      </c>
      <c r="BM18" s="76">
        <v>27164</v>
      </c>
      <c r="BN18" s="76">
        <v>6145</v>
      </c>
      <c r="BO18" s="76">
        <v>28347</v>
      </c>
      <c r="BP18" s="76">
        <v>2804</v>
      </c>
      <c r="BQ18" s="76">
        <v>12756</v>
      </c>
      <c r="BR18" s="76">
        <v>32334</v>
      </c>
      <c r="BS18" s="76">
        <v>5867</v>
      </c>
      <c r="BT18" s="76">
        <v>68997</v>
      </c>
      <c r="BU18" s="76">
        <v>20010</v>
      </c>
      <c r="BV18" s="76">
        <v>0</v>
      </c>
      <c r="BW18" s="76">
        <v>7917</v>
      </c>
      <c r="BX18" s="76">
        <v>5369</v>
      </c>
      <c r="BY18" s="76">
        <v>4897</v>
      </c>
      <c r="BZ18" s="76">
        <v>73280</v>
      </c>
      <c r="CA18" s="76">
        <v>2612</v>
      </c>
      <c r="CB18" s="76">
        <v>47336</v>
      </c>
      <c r="CC18" s="76">
        <v>30508</v>
      </c>
      <c r="CD18" s="76">
        <v>0</v>
      </c>
      <c r="CE18" s="76">
        <v>0</v>
      </c>
      <c r="CF18" s="76">
        <v>0</v>
      </c>
      <c r="CG18" s="76">
        <v>244989</v>
      </c>
      <c r="CH18" s="76">
        <v>53647</v>
      </c>
      <c r="CI18" s="76">
        <v>1849209</v>
      </c>
      <c r="CJ18" s="76">
        <v>2184062</v>
      </c>
      <c r="CK18" s="76">
        <v>340451</v>
      </c>
      <c r="CL18" s="76">
        <v>105213</v>
      </c>
      <c r="CM18" s="76">
        <v>14118</v>
      </c>
      <c r="CN18" s="76">
        <v>18619</v>
      </c>
      <c r="CO18" s="76">
        <v>0</v>
      </c>
      <c r="CP18" s="76">
        <v>0</v>
      </c>
      <c r="CQ18" s="76">
        <v>0</v>
      </c>
      <c r="CR18" s="76">
        <v>0</v>
      </c>
      <c r="CS18" s="76">
        <v>0</v>
      </c>
      <c r="CT18" s="76">
        <v>19092</v>
      </c>
      <c r="CU18" s="76">
        <v>0</v>
      </c>
      <c r="CV18" s="76">
        <v>344909</v>
      </c>
      <c r="CW18" s="76">
        <v>3645</v>
      </c>
      <c r="CX18" s="76">
        <v>10000</v>
      </c>
      <c r="CY18" s="76">
        <v>108460</v>
      </c>
      <c r="CZ18" s="76">
        <v>453369</v>
      </c>
      <c r="DA18" s="76">
        <v>7705</v>
      </c>
      <c r="DB18" s="76">
        <v>2043962</v>
      </c>
      <c r="DC18" s="76">
        <v>1492869</v>
      </c>
      <c r="DD18" s="76">
        <v>300947</v>
      </c>
      <c r="DE18" s="76">
        <v>250146</v>
      </c>
      <c r="DF18" s="76">
        <v>147805</v>
      </c>
      <c r="DG18" s="76">
        <v>2191767</v>
      </c>
      <c r="DH18" s="76">
        <v>18862</v>
      </c>
      <c r="DI18" s="76">
        <v>22178</v>
      </c>
      <c r="DJ18" s="76">
        <v>1477634</v>
      </c>
      <c r="DK18" s="76">
        <v>33309</v>
      </c>
      <c r="DL18" s="76">
        <v>95717</v>
      </c>
      <c r="DM18" s="76">
        <v>73280</v>
      </c>
      <c r="DN18" s="76">
        <v>132410</v>
      </c>
      <c r="DO18" s="76">
        <v>174768</v>
      </c>
      <c r="DP18" s="76">
        <v>89007</v>
      </c>
      <c r="DQ18" s="76">
        <v>77844</v>
      </c>
      <c r="DR18" s="76">
        <v>0</v>
      </c>
      <c r="DS18" s="76">
        <v>298636</v>
      </c>
      <c r="DT18" s="76">
        <v>2184062</v>
      </c>
    </row>
    <row r="19" spans="1:124" x14ac:dyDescent="0.25">
      <c r="A19" s="65">
        <v>302</v>
      </c>
      <c r="B19" s="65" t="s">
        <v>565</v>
      </c>
      <c r="C19" s="65" t="s">
        <v>535</v>
      </c>
      <c r="D19" s="65" t="s">
        <v>555</v>
      </c>
      <c r="E19" s="65">
        <v>2016</v>
      </c>
      <c r="F19" s="65">
        <v>3022016</v>
      </c>
      <c r="G19" s="65">
        <v>101271</v>
      </c>
      <c r="H19" s="65" t="s">
        <v>214</v>
      </c>
      <c r="I19" s="65" t="s">
        <v>536</v>
      </c>
      <c r="J19" s="65" t="s">
        <v>537</v>
      </c>
      <c r="K19" s="65">
        <v>4</v>
      </c>
      <c r="L19" s="65">
        <v>11</v>
      </c>
      <c r="M19" s="65" t="s">
        <v>547</v>
      </c>
      <c r="N19" s="65">
        <v>208.5</v>
      </c>
      <c r="O19" s="65">
        <v>1.9</v>
      </c>
      <c r="P19" s="65">
        <v>12</v>
      </c>
      <c r="Q19" s="65">
        <v>0</v>
      </c>
      <c r="R19" s="65" t="s">
        <v>126</v>
      </c>
      <c r="S19" s="65">
        <v>9.3000000000000007</v>
      </c>
      <c r="T19" s="65" t="s">
        <v>539</v>
      </c>
      <c r="U19" s="65" t="s">
        <v>540</v>
      </c>
      <c r="V19" s="65" t="s">
        <v>555</v>
      </c>
      <c r="W19" s="65">
        <v>1.4</v>
      </c>
      <c r="X19" s="65">
        <v>8.1</v>
      </c>
      <c r="Y19" s="65">
        <v>58.5</v>
      </c>
      <c r="Z19" s="65">
        <v>0</v>
      </c>
      <c r="AA19" s="65" t="s">
        <v>541</v>
      </c>
      <c r="AB19" s="65" t="s">
        <v>542</v>
      </c>
      <c r="AC19" s="65" t="s">
        <v>543</v>
      </c>
      <c r="AD19" s="65">
        <v>0</v>
      </c>
      <c r="AE19" s="65">
        <v>100</v>
      </c>
      <c r="AF19" s="65">
        <v>7.4</v>
      </c>
      <c r="AG19" s="65">
        <v>2.2999999999999998</v>
      </c>
      <c r="AH19" s="65">
        <v>1.9</v>
      </c>
      <c r="AI19" s="76">
        <v>944269</v>
      </c>
      <c r="AJ19" s="76">
        <v>0</v>
      </c>
      <c r="AK19" s="76">
        <v>42541</v>
      </c>
      <c r="AL19" s="76">
        <v>0</v>
      </c>
      <c r="AM19" s="76">
        <v>39260</v>
      </c>
      <c r="AN19" s="76">
        <v>5300</v>
      </c>
      <c r="AO19" s="76">
        <v>34773</v>
      </c>
      <c r="AP19" s="76">
        <v>6077</v>
      </c>
      <c r="AQ19" s="76">
        <v>21990</v>
      </c>
      <c r="AR19" s="76">
        <v>7462</v>
      </c>
      <c r="AS19" s="76">
        <v>0</v>
      </c>
      <c r="AT19" s="76">
        <v>23158</v>
      </c>
      <c r="AU19" s="76">
        <v>16864</v>
      </c>
      <c r="AV19" s="76">
        <v>0</v>
      </c>
      <c r="AW19" s="76">
        <v>0</v>
      </c>
      <c r="AX19" s="76">
        <v>0</v>
      </c>
      <c r="AY19" s="76">
        <v>51500</v>
      </c>
      <c r="AZ19" s="76">
        <v>1163742</v>
      </c>
      <c r="BA19" s="76">
        <v>1193194</v>
      </c>
      <c r="BB19" s="76">
        <v>580520</v>
      </c>
      <c r="BC19" s="76">
        <v>4824</v>
      </c>
      <c r="BD19" s="76">
        <v>204385</v>
      </c>
      <c r="BE19" s="76">
        <v>29047</v>
      </c>
      <c r="BF19" s="76">
        <v>49120</v>
      </c>
      <c r="BG19" s="76">
        <v>0</v>
      </c>
      <c r="BH19" s="76">
        <v>17666</v>
      </c>
      <c r="BI19" s="76">
        <v>4158</v>
      </c>
      <c r="BJ19" s="76">
        <v>688</v>
      </c>
      <c r="BK19" s="76">
        <v>7085</v>
      </c>
      <c r="BL19" s="76">
        <v>1135</v>
      </c>
      <c r="BM19" s="76">
        <v>3035</v>
      </c>
      <c r="BN19" s="76">
        <v>5021</v>
      </c>
      <c r="BO19" s="76">
        <v>13957</v>
      </c>
      <c r="BP19" s="76">
        <v>7299</v>
      </c>
      <c r="BQ19" s="76">
        <v>8702</v>
      </c>
      <c r="BR19" s="76">
        <v>20040</v>
      </c>
      <c r="BS19" s="76">
        <v>5743</v>
      </c>
      <c r="BT19" s="76">
        <v>60997</v>
      </c>
      <c r="BU19" s="76">
        <v>12025</v>
      </c>
      <c r="BV19" s="76">
        <v>0</v>
      </c>
      <c r="BW19" s="76">
        <v>7074</v>
      </c>
      <c r="BX19" s="76">
        <v>6389</v>
      </c>
      <c r="BY19" s="76">
        <v>1450</v>
      </c>
      <c r="BZ19" s="76">
        <v>53477</v>
      </c>
      <c r="CA19" s="76">
        <v>13538</v>
      </c>
      <c r="CB19" s="76">
        <v>43895</v>
      </c>
      <c r="CC19" s="76">
        <v>26988</v>
      </c>
      <c r="CD19" s="76">
        <v>0</v>
      </c>
      <c r="CE19" s="76">
        <v>38</v>
      </c>
      <c r="CF19" s="76">
        <v>0</v>
      </c>
      <c r="CG19" s="76">
        <v>0</v>
      </c>
      <c r="CH19" s="76">
        <v>0</v>
      </c>
      <c r="CI19" s="76">
        <v>1158844</v>
      </c>
      <c r="CJ19" s="76">
        <v>1188296</v>
      </c>
      <c r="CK19" s="76">
        <v>92609</v>
      </c>
      <c r="CL19" s="76">
        <v>0</v>
      </c>
      <c r="CM19" s="76">
        <v>1</v>
      </c>
      <c r="CN19" s="76">
        <v>12190</v>
      </c>
      <c r="CO19" s="76">
        <v>0</v>
      </c>
      <c r="CP19" s="76">
        <v>0</v>
      </c>
      <c r="CQ19" s="76">
        <v>0</v>
      </c>
      <c r="CR19" s="76">
        <v>0</v>
      </c>
      <c r="CS19" s="76">
        <v>0</v>
      </c>
      <c r="CT19" s="76">
        <v>0</v>
      </c>
      <c r="CU19" s="76">
        <v>33146</v>
      </c>
      <c r="CV19" s="76">
        <v>64362</v>
      </c>
      <c r="CW19" s="76">
        <v>12191</v>
      </c>
      <c r="CX19" s="76">
        <v>0</v>
      </c>
      <c r="CY19" s="76">
        <v>0</v>
      </c>
      <c r="CZ19" s="76">
        <v>97508</v>
      </c>
      <c r="DA19" s="76">
        <v>4898</v>
      </c>
      <c r="DB19" s="76">
        <v>1117643</v>
      </c>
      <c r="DC19" s="76">
        <v>984342</v>
      </c>
      <c r="DD19" s="76">
        <v>51500</v>
      </c>
      <c r="DE19" s="76">
        <v>81801</v>
      </c>
      <c r="DF19" s="76">
        <v>75551</v>
      </c>
      <c r="DG19" s="76">
        <v>1193194</v>
      </c>
      <c r="DH19" s="76">
        <v>25447</v>
      </c>
      <c r="DI19" s="76">
        <v>23647</v>
      </c>
      <c r="DJ19" s="76">
        <v>883119</v>
      </c>
      <c r="DK19" s="76">
        <v>8056</v>
      </c>
      <c r="DL19" s="76">
        <v>51060</v>
      </c>
      <c r="DM19" s="76">
        <v>53477</v>
      </c>
      <c r="DN19" s="76">
        <v>101650</v>
      </c>
      <c r="DO19" s="76">
        <v>150979</v>
      </c>
      <c r="DP19" s="76">
        <v>73022</v>
      </c>
      <c r="DQ19" s="76">
        <v>70883</v>
      </c>
      <c r="DR19" s="76">
        <v>38</v>
      </c>
      <c r="DS19" s="76">
        <v>0</v>
      </c>
      <c r="DT19" s="76">
        <v>1188296</v>
      </c>
    </row>
    <row r="20" spans="1:124" x14ac:dyDescent="0.25">
      <c r="A20" s="65">
        <v>302</v>
      </c>
      <c r="B20" s="65" t="s">
        <v>565</v>
      </c>
      <c r="C20" s="65" t="s">
        <v>535</v>
      </c>
      <c r="D20" s="65" t="s">
        <v>555</v>
      </c>
      <c r="E20" s="65">
        <v>2017</v>
      </c>
      <c r="F20" s="65">
        <v>3022017</v>
      </c>
      <c r="G20" s="65">
        <v>101272</v>
      </c>
      <c r="H20" s="65" t="s">
        <v>374</v>
      </c>
      <c r="I20" s="65" t="s">
        <v>536</v>
      </c>
      <c r="J20" s="65" t="s">
        <v>537</v>
      </c>
      <c r="K20" s="65">
        <v>5</v>
      </c>
      <c r="L20" s="65">
        <v>11</v>
      </c>
      <c r="M20" s="65" t="s">
        <v>547</v>
      </c>
      <c r="N20" s="65">
        <v>418</v>
      </c>
      <c r="O20" s="65">
        <v>17.5</v>
      </c>
      <c r="P20" s="65">
        <v>12</v>
      </c>
      <c r="Q20" s="65">
        <v>0</v>
      </c>
      <c r="R20" s="65" t="s">
        <v>126</v>
      </c>
      <c r="S20" s="65">
        <v>17.5</v>
      </c>
      <c r="T20" s="65" t="s">
        <v>539</v>
      </c>
      <c r="U20" s="65" t="s">
        <v>540</v>
      </c>
      <c r="V20" s="65" t="s">
        <v>555</v>
      </c>
      <c r="W20" s="65">
        <v>1.4</v>
      </c>
      <c r="X20" s="65">
        <v>15.1</v>
      </c>
      <c r="Y20" s="65">
        <v>35.9</v>
      </c>
      <c r="Z20" s="65">
        <v>0</v>
      </c>
      <c r="AA20" s="65" t="s">
        <v>541</v>
      </c>
      <c r="AB20" s="65" t="s">
        <v>542</v>
      </c>
      <c r="AC20" s="65" t="s">
        <v>543</v>
      </c>
      <c r="AD20" s="65">
        <v>0</v>
      </c>
      <c r="AE20" s="65">
        <v>97.6</v>
      </c>
      <c r="AF20" s="65">
        <v>16.7</v>
      </c>
      <c r="AG20" s="65">
        <v>3.4</v>
      </c>
      <c r="AH20" s="65">
        <v>2.8</v>
      </c>
      <c r="AI20" s="76">
        <v>1740339</v>
      </c>
      <c r="AJ20" s="76">
        <v>0</v>
      </c>
      <c r="AK20" s="76">
        <v>18337</v>
      </c>
      <c r="AL20" s="76">
        <v>0</v>
      </c>
      <c r="AM20" s="76">
        <v>148820</v>
      </c>
      <c r="AN20" s="76">
        <v>2500</v>
      </c>
      <c r="AO20" s="76">
        <v>313</v>
      </c>
      <c r="AP20" s="76">
        <v>81735</v>
      </c>
      <c r="AQ20" s="76">
        <v>44773</v>
      </c>
      <c r="AR20" s="76">
        <v>2546</v>
      </c>
      <c r="AS20" s="76">
        <v>2017</v>
      </c>
      <c r="AT20" s="76">
        <v>32195</v>
      </c>
      <c r="AU20" s="76">
        <v>22604</v>
      </c>
      <c r="AV20" s="76">
        <v>0</v>
      </c>
      <c r="AW20" s="76">
        <v>0</v>
      </c>
      <c r="AX20" s="76">
        <v>0</v>
      </c>
      <c r="AY20" s="76">
        <v>84851</v>
      </c>
      <c r="AZ20" s="76">
        <v>2133711</v>
      </c>
      <c r="BA20" s="76">
        <v>2181030</v>
      </c>
      <c r="BB20" s="76">
        <v>1062037</v>
      </c>
      <c r="BC20" s="76">
        <v>0</v>
      </c>
      <c r="BD20" s="76">
        <v>361849</v>
      </c>
      <c r="BE20" s="76">
        <v>37939</v>
      </c>
      <c r="BF20" s="76">
        <v>83736</v>
      </c>
      <c r="BG20" s="76">
        <v>0</v>
      </c>
      <c r="BH20" s="76">
        <v>89893</v>
      </c>
      <c r="BI20" s="76">
        <v>33470</v>
      </c>
      <c r="BJ20" s="76">
        <v>1829</v>
      </c>
      <c r="BK20" s="76">
        <v>17502</v>
      </c>
      <c r="BL20" s="76">
        <v>2195</v>
      </c>
      <c r="BM20" s="76">
        <v>34565</v>
      </c>
      <c r="BN20" s="76">
        <v>5577</v>
      </c>
      <c r="BO20" s="76">
        <v>29010</v>
      </c>
      <c r="BP20" s="76">
        <v>7098</v>
      </c>
      <c r="BQ20" s="76">
        <v>35113</v>
      </c>
      <c r="BR20" s="76">
        <v>22080</v>
      </c>
      <c r="BS20" s="76">
        <v>8160</v>
      </c>
      <c r="BT20" s="76">
        <v>73660</v>
      </c>
      <c r="BU20" s="76">
        <v>18086</v>
      </c>
      <c r="BV20" s="76">
        <v>0</v>
      </c>
      <c r="BW20" s="76">
        <v>22762</v>
      </c>
      <c r="BX20" s="76">
        <v>10109</v>
      </c>
      <c r="BY20" s="76">
        <v>9321</v>
      </c>
      <c r="BZ20" s="76">
        <v>105801</v>
      </c>
      <c r="CA20" s="76">
        <v>19342</v>
      </c>
      <c r="CB20" s="76">
        <v>68382</v>
      </c>
      <c r="CC20" s="76">
        <v>69850</v>
      </c>
      <c r="CD20" s="76">
        <v>0</v>
      </c>
      <c r="CE20" s="76">
        <v>0</v>
      </c>
      <c r="CF20" s="76">
        <v>83585</v>
      </c>
      <c r="CG20" s="76">
        <v>0</v>
      </c>
      <c r="CH20" s="76">
        <v>0</v>
      </c>
      <c r="CI20" s="76">
        <v>2182047</v>
      </c>
      <c r="CJ20" s="76">
        <v>2312951</v>
      </c>
      <c r="CK20" s="76">
        <v>173553</v>
      </c>
      <c r="CL20" s="76">
        <v>0</v>
      </c>
      <c r="CM20" s="76">
        <v>14873</v>
      </c>
      <c r="CN20" s="76">
        <v>26801</v>
      </c>
      <c r="CO20" s="76">
        <v>0</v>
      </c>
      <c r="CP20" s="76">
        <v>83585</v>
      </c>
      <c r="CQ20" s="76">
        <v>0</v>
      </c>
      <c r="CR20" s="76">
        <v>0</v>
      </c>
      <c r="CS20" s="76">
        <v>0</v>
      </c>
      <c r="CT20" s="76">
        <v>121858</v>
      </c>
      <c r="CU20" s="76">
        <v>41632</v>
      </c>
      <c r="CV20" s="76">
        <v>0</v>
      </c>
      <c r="CW20" s="76">
        <v>3401</v>
      </c>
      <c r="CX20" s="76">
        <v>0</v>
      </c>
      <c r="CY20" s="76">
        <v>0</v>
      </c>
      <c r="CZ20" s="76">
        <v>41632</v>
      </c>
      <c r="DA20" s="76">
        <v>-131921</v>
      </c>
      <c r="DB20" s="76">
        <v>1995160</v>
      </c>
      <c r="DC20" s="76">
        <v>1743152</v>
      </c>
      <c r="DD20" s="76">
        <v>84851</v>
      </c>
      <c r="DE20" s="76">
        <v>167157</v>
      </c>
      <c r="DF20" s="76">
        <v>185870</v>
      </c>
      <c r="DG20" s="76">
        <v>2181030</v>
      </c>
      <c r="DH20" s="76">
        <v>36844</v>
      </c>
      <c r="DI20" s="76">
        <v>127387</v>
      </c>
      <c r="DJ20" s="76">
        <v>1671853</v>
      </c>
      <c r="DK20" s="76">
        <v>40142</v>
      </c>
      <c r="DL20" s="76">
        <v>107091</v>
      </c>
      <c r="DM20" s="76">
        <v>105801</v>
      </c>
      <c r="DN20" s="76">
        <v>188361</v>
      </c>
      <c r="DO20" s="76">
        <v>252740</v>
      </c>
      <c r="DP20" s="76">
        <v>91746</v>
      </c>
      <c r="DQ20" s="76">
        <v>138232</v>
      </c>
      <c r="DR20" s="76">
        <v>83585</v>
      </c>
      <c r="DS20" s="76">
        <v>0</v>
      </c>
      <c r="DT20" s="76">
        <v>2312951</v>
      </c>
    </row>
    <row r="21" spans="1:124" x14ac:dyDescent="0.25">
      <c r="A21" s="65">
        <v>302</v>
      </c>
      <c r="B21" s="65" t="s">
        <v>565</v>
      </c>
      <c r="C21" s="65" t="s">
        <v>535</v>
      </c>
      <c r="D21" s="65" t="s">
        <v>555</v>
      </c>
      <c r="E21" s="65">
        <v>2019</v>
      </c>
      <c r="F21" s="65">
        <v>3022019</v>
      </c>
      <c r="G21" s="65">
        <v>101274</v>
      </c>
      <c r="H21" s="65" t="s">
        <v>212</v>
      </c>
      <c r="I21" s="65" t="s">
        <v>564</v>
      </c>
      <c r="J21" s="65" t="s">
        <v>537</v>
      </c>
      <c r="K21" s="65">
        <v>3</v>
      </c>
      <c r="L21" s="65">
        <v>7</v>
      </c>
      <c r="M21" s="65" t="s">
        <v>547</v>
      </c>
      <c r="N21" s="65">
        <v>282</v>
      </c>
      <c r="O21" s="65">
        <v>13.2</v>
      </c>
      <c r="P21" s="65">
        <v>12</v>
      </c>
      <c r="Q21" s="65">
        <v>0</v>
      </c>
      <c r="R21" s="65" t="s">
        <v>126</v>
      </c>
      <c r="S21" s="65">
        <v>13</v>
      </c>
      <c r="T21" s="65" t="s">
        <v>539</v>
      </c>
      <c r="U21" s="65" t="s">
        <v>540</v>
      </c>
      <c r="V21" s="65" t="s">
        <v>555</v>
      </c>
      <c r="W21" s="65">
        <v>1.4</v>
      </c>
      <c r="X21" s="65">
        <v>8.8000000000000007</v>
      </c>
      <c r="Y21" s="65">
        <v>68.099999999999994</v>
      </c>
      <c r="Z21" s="65">
        <v>0</v>
      </c>
      <c r="AA21" s="65" t="s">
        <v>541</v>
      </c>
      <c r="AB21" s="65" t="s">
        <v>542</v>
      </c>
      <c r="AC21" s="65" t="s">
        <v>543</v>
      </c>
      <c r="AD21" s="65">
        <v>0</v>
      </c>
      <c r="AE21" s="65">
        <v>100</v>
      </c>
      <c r="AF21" s="65">
        <v>10</v>
      </c>
      <c r="AG21" s="65">
        <v>6.6</v>
      </c>
      <c r="AH21" s="65">
        <v>5.3</v>
      </c>
      <c r="AI21" s="76">
        <v>1464920</v>
      </c>
      <c r="AJ21" s="76">
        <v>0</v>
      </c>
      <c r="AK21" s="76">
        <v>27327</v>
      </c>
      <c r="AL21" s="76">
        <v>0</v>
      </c>
      <c r="AM21" s="76">
        <v>78480</v>
      </c>
      <c r="AN21" s="76">
        <v>3100</v>
      </c>
      <c r="AO21" s="76">
        <v>0</v>
      </c>
      <c r="AP21" s="76">
        <v>40713</v>
      </c>
      <c r="AQ21" s="76">
        <v>401</v>
      </c>
      <c r="AR21" s="76">
        <v>6400</v>
      </c>
      <c r="AS21" s="76">
        <v>0</v>
      </c>
      <c r="AT21" s="76">
        <v>12381</v>
      </c>
      <c r="AU21" s="76">
        <v>1614</v>
      </c>
      <c r="AV21" s="76">
        <v>0</v>
      </c>
      <c r="AW21" s="76">
        <v>0</v>
      </c>
      <c r="AX21" s="76">
        <v>0</v>
      </c>
      <c r="AY21" s="76">
        <v>102419</v>
      </c>
      <c r="AZ21" s="76">
        <v>1730954</v>
      </c>
      <c r="BA21" s="76">
        <v>1737755</v>
      </c>
      <c r="BB21" s="76">
        <v>756735</v>
      </c>
      <c r="BC21" s="76">
        <v>0</v>
      </c>
      <c r="BD21" s="76">
        <v>402235</v>
      </c>
      <c r="BE21" s="76">
        <v>37952</v>
      </c>
      <c r="BF21" s="76">
        <v>87317</v>
      </c>
      <c r="BG21" s="76">
        <v>0</v>
      </c>
      <c r="BH21" s="76">
        <v>56823</v>
      </c>
      <c r="BI21" s="76">
        <v>7390</v>
      </c>
      <c r="BJ21" s="76">
        <v>8382</v>
      </c>
      <c r="BK21" s="76">
        <v>14087</v>
      </c>
      <c r="BL21" s="76">
        <v>1716</v>
      </c>
      <c r="BM21" s="76">
        <v>29157</v>
      </c>
      <c r="BN21" s="76">
        <v>3900</v>
      </c>
      <c r="BO21" s="76">
        <v>1894</v>
      </c>
      <c r="BP21" s="76">
        <v>2607</v>
      </c>
      <c r="BQ21" s="76">
        <v>17808</v>
      </c>
      <c r="BR21" s="76">
        <v>16263</v>
      </c>
      <c r="BS21" s="76">
        <v>5064</v>
      </c>
      <c r="BT21" s="76">
        <v>22780</v>
      </c>
      <c r="BU21" s="76">
        <v>13718</v>
      </c>
      <c r="BV21" s="76">
        <v>0</v>
      </c>
      <c r="BW21" s="76">
        <v>15733</v>
      </c>
      <c r="BX21" s="76">
        <v>6855</v>
      </c>
      <c r="BY21" s="76">
        <v>2142</v>
      </c>
      <c r="BZ21" s="76">
        <v>81910</v>
      </c>
      <c r="CA21" s="76">
        <v>18575</v>
      </c>
      <c r="CB21" s="76">
        <v>37755</v>
      </c>
      <c r="CC21" s="76">
        <v>29964</v>
      </c>
      <c r="CD21" s="76">
        <v>0</v>
      </c>
      <c r="CE21" s="76">
        <v>0</v>
      </c>
      <c r="CF21" s="76">
        <v>0</v>
      </c>
      <c r="CG21" s="76">
        <v>289</v>
      </c>
      <c r="CH21" s="76">
        <v>0</v>
      </c>
      <c r="CI21" s="76">
        <v>1672250</v>
      </c>
      <c r="CJ21" s="76">
        <v>1679051</v>
      </c>
      <c r="CK21" s="76">
        <v>116843</v>
      </c>
      <c r="CL21" s="76">
        <v>0</v>
      </c>
      <c r="CM21" s="76">
        <v>13770</v>
      </c>
      <c r="CN21" s="76">
        <v>20048</v>
      </c>
      <c r="CO21" s="76">
        <v>0</v>
      </c>
      <c r="CP21" s="76">
        <v>0</v>
      </c>
      <c r="CQ21" s="76">
        <v>0</v>
      </c>
      <c r="CR21" s="76">
        <v>0</v>
      </c>
      <c r="CS21" s="76">
        <v>0</v>
      </c>
      <c r="CT21" s="76">
        <v>17552</v>
      </c>
      <c r="CU21" s="76">
        <v>0</v>
      </c>
      <c r="CV21" s="76">
        <v>175545</v>
      </c>
      <c r="CW21" s="76">
        <v>16266</v>
      </c>
      <c r="CX21" s="76">
        <v>0</v>
      </c>
      <c r="CY21" s="76">
        <v>0</v>
      </c>
      <c r="CZ21" s="76">
        <v>175545</v>
      </c>
      <c r="DA21" s="76">
        <v>58704</v>
      </c>
      <c r="DB21" s="76">
        <v>1676246</v>
      </c>
      <c r="DC21" s="76">
        <v>1468020</v>
      </c>
      <c r="DD21" s="76">
        <v>102419</v>
      </c>
      <c r="DE21" s="76">
        <v>105807</v>
      </c>
      <c r="DF21" s="76">
        <v>61509</v>
      </c>
      <c r="DG21" s="76">
        <v>1737755</v>
      </c>
      <c r="DH21" s="76">
        <v>32662</v>
      </c>
      <c r="DI21" s="76">
        <v>74311</v>
      </c>
      <c r="DJ21" s="76">
        <v>1353260</v>
      </c>
      <c r="DK21" s="76">
        <v>33057</v>
      </c>
      <c r="DL21" s="76">
        <v>72903</v>
      </c>
      <c r="DM21" s="76">
        <v>81910</v>
      </c>
      <c r="DN21" s="76">
        <v>130507</v>
      </c>
      <c r="DO21" s="76">
        <v>119950</v>
      </c>
      <c r="DP21" s="76">
        <v>36498</v>
      </c>
      <c r="DQ21" s="76">
        <v>67719</v>
      </c>
      <c r="DR21" s="76">
        <v>0</v>
      </c>
      <c r="DS21" s="76">
        <v>289</v>
      </c>
      <c r="DT21" s="76">
        <v>1679051</v>
      </c>
    </row>
    <row r="22" spans="1:124" x14ac:dyDescent="0.25">
      <c r="A22" s="65">
        <v>302</v>
      </c>
      <c r="B22" s="65" t="s">
        <v>565</v>
      </c>
      <c r="C22" s="65" t="s">
        <v>535</v>
      </c>
      <c r="D22" s="65" t="s">
        <v>555</v>
      </c>
      <c r="E22" s="65">
        <v>2021</v>
      </c>
      <c r="F22" s="65">
        <v>3022021</v>
      </c>
      <c r="G22" s="65">
        <v>101275</v>
      </c>
      <c r="H22" s="65" t="s">
        <v>576</v>
      </c>
      <c r="I22" s="65" t="s">
        <v>564</v>
      </c>
      <c r="J22" s="65" t="s">
        <v>537</v>
      </c>
      <c r="K22" s="65">
        <v>2</v>
      </c>
      <c r="L22" s="65">
        <v>7</v>
      </c>
      <c r="M22" s="65" t="s">
        <v>547</v>
      </c>
      <c r="N22" s="65">
        <v>233.5</v>
      </c>
      <c r="O22" s="65">
        <v>15</v>
      </c>
      <c r="P22" s="65">
        <v>12</v>
      </c>
      <c r="Q22" s="65">
        <v>0</v>
      </c>
      <c r="R22" s="65" t="s">
        <v>126</v>
      </c>
      <c r="S22" s="65">
        <v>13</v>
      </c>
      <c r="T22" s="65" t="s">
        <v>539</v>
      </c>
      <c r="U22" s="65" t="s">
        <v>540</v>
      </c>
      <c r="V22" s="65" t="s">
        <v>555</v>
      </c>
      <c r="W22" s="65">
        <v>1.6</v>
      </c>
      <c r="X22" s="65">
        <v>19</v>
      </c>
      <c r="Y22" s="65">
        <v>92.1</v>
      </c>
      <c r="Z22" s="65">
        <v>0</v>
      </c>
      <c r="AA22" s="65" t="s">
        <v>541</v>
      </c>
      <c r="AB22" s="65" t="s">
        <v>542</v>
      </c>
      <c r="AC22" s="65" t="s">
        <v>543</v>
      </c>
      <c r="AD22" s="65">
        <v>0</v>
      </c>
      <c r="AE22" s="65">
        <v>100</v>
      </c>
      <c r="AF22" s="65">
        <v>16.100000000000001</v>
      </c>
      <c r="AG22" s="65">
        <v>7.1</v>
      </c>
      <c r="AH22" s="65">
        <v>0</v>
      </c>
      <c r="AI22" s="76">
        <v>1327718</v>
      </c>
      <c r="AJ22" s="76">
        <v>0</v>
      </c>
      <c r="AK22" s="76">
        <v>54015</v>
      </c>
      <c r="AL22" s="76">
        <v>0</v>
      </c>
      <c r="AM22" s="76">
        <v>71280</v>
      </c>
      <c r="AN22" s="76">
        <v>2200</v>
      </c>
      <c r="AO22" s="76">
        <v>4080</v>
      </c>
      <c r="AP22" s="76">
        <v>72714</v>
      </c>
      <c r="AQ22" s="76">
        <v>1936</v>
      </c>
      <c r="AR22" s="76">
        <v>10736</v>
      </c>
      <c r="AS22" s="76">
        <v>4286</v>
      </c>
      <c r="AT22" s="76">
        <v>12093</v>
      </c>
      <c r="AU22" s="76">
        <v>4789</v>
      </c>
      <c r="AV22" s="76">
        <v>0</v>
      </c>
      <c r="AW22" s="76">
        <v>0</v>
      </c>
      <c r="AX22" s="76">
        <v>0</v>
      </c>
      <c r="AY22" s="76">
        <v>95204</v>
      </c>
      <c r="AZ22" s="76">
        <v>1648379</v>
      </c>
      <c r="BA22" s="76">
        <v>1661051</v>
      </c>
      <c r="BB22" s="76">
        <v>638782</v>
      </c>
      <c r="BC22" s="76">
        <v>0</v>
      </c>
      <c r="BD22" s="76">
        <v>562423</v>
      </c>
      <c r="BE22" s="76">
        <v>28784</v>
      </c>
      <c r="BF22" s="76">
        <v>83097</v>
      </c>
      <c r="BG22" s="76">
        <v>0</v>
      </c>
      <c r="BH22" s="76">
        <v>0</v>
      </c>
      <c r="BI22" s="76">
        <v>5188</v>
      </c>
      <c r="BJ22" s="76">
        <v>1423</v>
      </c>
      <c r="BK22" s="76">
        <v>14715</v>
      </c>
      <c r="BL22" s="76">
        <v>4236</v>
      </c>
      <c r="BM22" s="76">
        <v>11021</v>
      </c>
      <c r="BN22" s="76">
        <v>3411</v>
      </c>
      <c r="BO22" s="76">
        <v>24689</v>
      </c>
      <c r="BP22" s="76">
        <v>3087</v>
      </c>
      <c r="BQ22" s="76">
        <v>20137</v>
      </c>
      <c r="BR22" s="76">
        <v>27876</v>
      </c>
      <c r="BS22" s="76">
        <v>10883</v>
      </c>
      <c r="BT22" s="76">
        <v>46122</v>
      </c>
      <c r="BU22" s="76">
        <v>7714</v>
      </c>
      <c r="BV22" s="76">
        <v>0</v>
      </c>
      <c r="BW22" s="76">
        <v>8523</v>
      </c>
      <c r="BX22" s="76">
        <v>3864</v>
      </c>
      <c r="BY22" s="76">
        <v>2459</v>
      </c>
      <c r="BZ22" s="76">
        <v>79994</v>
      </c>
      <c r="CA22" s="76">
        <v>28441</v>
      </c>
      <c r="CB22" s="76">
        <v>13389</v>
      </c>
      <c r="CC22" s="76">
        <v>14380</v>
      </c>
      <c r="CD22" s="76">
        <v>0</v>
      </c>
      <c r="CE22" s="76">
        <v>0</v>
      </c>
      <c r="CF22" s="76">
        <v>0</v>
      </c>
      <c r="CG22" s="76">
        <v>0</v>
      </c>
      <c r="CH22" s="76">
        <v>0</v>
      </c>
      <c r="CI22" s="76">
        <v>1631966</v>
      </c>
      <c r="CJ22" s="76">
        <v>1644638</v>
      </c>
      <c r="CK22" s="76">
        <v>184964</v>
      </c>
      <c r="CL22" s="76">
        <v>0</v>
      </c>
      <c r="CM22" s="76">
        <v>14581</v>
      </c>
      <c r="CN22" s="76">
        <v>18722</v>
      </c>
      <c r="CO22" s="76">
        <v>0</v>
      </c>
      <c r="CP22" s="76">
        <v>0</v>
      </c>
      <c r="CQ22" s="76">
        <v>0</v>
      </c>
      <c r="CR22" s="76">
        <v>0</v>
      </c>
      <c r="CS22" s="76">
        <v>0</v>
      </c>
      <c r="CT22" s="76">
        <v>10350</v>
      </c>
      <c r="CU22" s="76">
        <v>0</v>
      </c>
      <c r="CV22" s="76">
        <v>201377</v>
      </c>
      <c r="CW22" s="76">
        <v>22953</v>
      </c>
      <c r="CX22" s="76">
        <v>0</v>
      </c>
      <c r="CY22" s="76">
        <v>0</v>
      </c>
      <c r="CZ22" s="76">
        <v>201377</v>
      </c>
      <c r="DA22" s="76">
        <v>16413</v>
      </c>
      <c r="DB22" s="76">
        <v>1554497</v>
      </c>
      <c r="DC22" s="76">
        <v>1333998</v>
      </c>
      <c r="DD22" s="76">
        <v>95204</v>
      </c>
      <c r="DE22" s="76">
        <v>125295</v>
      </c>
      <c r="DF22" s="76">
        <v>106554</v>
      </c>
      <c r="DG22" s="76">
        <v>1661051</v>
      </c>
      <c r="DH22" s="76">
        <v>43156</v>
      </c>
      <c r="DI22" s="76">
        <v>10847</v>
      </c>
      <c r="DJ22" s="76">
        <v>1338305</v>
      </c>
      <c r="DK22" s="76">
        <v>14432</v>
      </c>
      <c r="DL22" s="76">
        <v>67905</v>
      </c>
      <c r="DM22" s="76">
        <v>79994</v>
      </c>
      <c r="DN22" s="76">
        <v>145841</v>
      </c>
      <c r="DO22" s="76">
        <v>90128</v>
      </c>
      <c r="DP22" s="76">
        <v>53836</v>
      </c>
      <c r="DQ22" s="76">
        <v>27769</v>
      </c>
      <c r="DR22" s="76">
        <v>0</v>
      </c>
      <c r="DS22" s="76">
        <v>0</v>
      </c>
      <c r="DT22" s="76">
        <v>1644638</v>
      </c>
    </row>
    <row r="23" spans="1:124" x14ac:dyDescent="0.25">
      <c r="A23" s="65">
        <v>302</v>
      </c>
      <c r="B23" s="65" t="s">
        <v>565</v>
      </c>
      <c r="C23" s="65" t="s">
        <v>535</v>
      </c>
      <c r="D23" s="65" t="s">
        <v>555</v>
      </c>
      <c r="E23" s="65">
        <v>2023</v>
      </c>
      <c r="F23" s="65">
        <v>3022023</v>
      </c>
      <c r="G23" s="65">
        <v>101277</v>
      </c>
      <c r="H23" s="65" t="s">
        <v>373</v>
      </c>
      <c r="I23" s="65" t="s">
        <v>536</v>
      </c>
      <c r="J23" s="65" t="s">
        <v>537</v>
      </c>
      <c r="K23" s="65">
        <v>3</v>
      </c>
      <c r="L23" s="65">
        <v>11</v>
      </c>
      <c r="M23" s="65" t="s">
        <v>547</v>
      </c>
      <c r="N23" s="65">
        <v>610.5</v>
      </c>
      <c r="O23" s="65">
        <v>20.399999999999999</v>
      </c>
      <c r="P23" s="65">
        <v>12</v>
      </c>
      <c r="Q23" s="65">
        <v>0</v>
      </c>
      <c r="R23" s="65" t="s">
        <v>126</v>
      </c>
      <c r="S23" s="65">
        <v>27</v>
      </c>
      <c r="T23" s="65" t="s">
        <v>539</v>
      </c>
      <c r="U23" s="65" t="s">
        <v>540</v>
      </c>
      <c r="V23" s="65" t="s">
        <v>555</v>
      </c>
      <c r="W23" s="65">
        <v>2.4</v>
      </c>
      <c r="X23" s="65">
        <v>11.2</v>
      </c>
      <c r="Y23" s="65">
        <v>91.2</v>
      </c>
      <c r="Z23" s="65">
        <v>0</v>
      </c>
      <c r="AA23" s="65" t="s">
        <v>541</v>
      </c>
      <c r="AB23" s="65" t="s">
        <v>542</v>
      </c>
      <c r="AC23" s="65" t="s">
        <v>543</v>
      </c>
      <c r="AD23" s="65">
        <v>0</v>
      </c>
      <c r="AE23" s="65">
        <v>93.8</v>
      </c>
      <c r="AF23" s="65">
        <v>27.8</v>
      </c>
      <c r="AG23" s="65">
        <v>12.2</v>
      </c>
      <c r="AH23" s="65">
        <v>7.6</v>
      </c>
      <c r="AI23" s="76">
        <v>2818717</v>
      </c>
      <c r="AJ23" s="76">
        <v>0</v>
      </c>
      <c r="AK23" s="76">
        <v>173589</v>
      </c>
      <c r="AL23" s="76">
        <v>0</v>
      </c>
      <c r="AM23" s="76">
        <v>259020</v>
      </c>
      <c r="AN23" s="76">
        <v>11990</v>
      </c>
      <c r="AO23" s="76">
        <v>15465</v>
      </c>
      <c r="AP23" s="76">
        <v>14105</v>
      </c>
      <c r="AQ23" s="76">
        <v>46871</v>
      </c>
      <c r="AR23" s="76">
        <v>5975</v>
      </c>
      <c r="AS23" s="76">
        <v>0</v>
      </c>
      <c r="AT23" s="76">
        <v>17345</v>
      </c>
      <c r="AU23" s="76">
        <v>5208</v>
      </c>
      <c r="AV23" s="76">
        <v>0</v>
      </c>
      <c r="AW23" s="76">
        <v>0</v>
      </c>
      <c r="AX23" s="76">
        <v>0</v>
      </c>
      <c r="AY23" s="76">
        <v>112341</v>
      </c>
      <c r="AZ23" s="76">
        <v>3427780</v>
      </c>
      <c r="BA23" s="76">
        <v>3480626</v>
      </c>
      <c r="BB23" s="76">
        <v>1294811</v>
      </c>
      <c r="BC23" s="76">
        <v>0</v>
      </c>
      <c r="BD23" s="76">
        <v>868604</v>
      </c>
      <c r="BE23" s="76">
        <v>62163</v>
      </c>
      <c r="BF23" s="76">
        <v>203450</v>
      </c>
      <c r="BG23" s="76">
        <v>0</v>
      </c>
      <c r="BH23" s="76">
        <v>132805</v>
      </c>
      <c r="BI23" s="76">
        <v>25265</v>
      </c>
      <c r="BJ23" s="76">
        <v>9990</v>
      </c>
      <c r="BK23" s="76">
        <v>19595</v>
      </c>
      <c r="BL23" s="76">
        <v>3470</v>
      </c>
      <c r="BM23" s="76">
        <v>34517</v>
      </c>
      <c r="BN23" s="76">
        <v>7737</v>
      </c>
      <c r="BO23" s="76">
        <v>52059</v>
      </c>
      <c r="BP23" s="76">
        <v>13614</v>
      </c>
      <c r="BQ23" s="76">
        <v>37143</v>
      </c>
      <c r="BR23" s="76">
        <v>23040</v>
      </c>
      <c r="BS23" s="76">
        <v>8915</v>
      </c>
      <c r="BT23" s="76">
        <v>82747</v>
      </c>
      <c r="BU23" s="76">
        <v>29407</v>
      </c>
      <c r="BV23" s="76">
        <v>0</v>
      </c>
      <c r="BW23" s="76">
        <v>16531</v>
      </c>
      <c r="BX23" s="76">
        <v>14400</v>
      </c>
      <c r="BY23" s="76">
        <v>10264</v>
      </c>
      <c r="BZ23" s="76">
        <v>177043</v>
      </c>
      <c r="CA23" s="76">
        <v>129609</v>
      </c>
      <c r="CB23" s="76">
        <v>147097</v>
      </c>
      <c r="CC23" s="76">
        <v>40023</v>
      </c>
      <c r="CD23" s="76">
        <v>0</v>
      </c>
      <c r="CE23" s="76">
        <v>0</v>
      </c>
      <c r="CF23" s="76">
        <v>1293</v>
      </c>
      <c r="CG23" s="76">
        <v>0</v>
      </c>
      <c r="CH23" s="76">
        <v>0</v>
      </c>
      <c r="CI23" s="76">
        <v>3391453</v>
      </c>
      <c r="CJ23" s="76">
        <v>3445592</v>
      </c>
      <c r="CK23" s="76">
        <v>56561</v>
      </c>
      <c r="CL23" s="76">
        <v>0</v>
      </c>
      <c r="CM23" s="76">
        <v>0</v>
      </c>
      <c r="CN23" s="76">
        <v>33209</v>
      </c>
      <c r="CO23" s="76">
        <v>0</v>
      </c>
      <c r="CP23" s="76">
        <v>1293</v>
      </c>
      <c r="CQ23" s="76">
        <v>0</v>
      </c>
      <c r="CR23" s="76">
        <v>34502</v>
      </c>
      <c r="CS23" s="76">
        <v>0</v>
      </c>
      <c r="CT23" s="76">
        <v>0</v>
      </c>
      <c r="CU23" s="76">
        <v>154</v>
      </c>
      <c r="CV23" s="76">
        <v>91441</v>
      </c>
      <c r="CW23" s="76">
        <v>0</v>
      </c>
      <c r="CX23" s="76">
        <v>0</v>
      </c>
      <c r="CY23" s="76">
        <v>0</v>
      </c>
      <c r="CZ23" s="76">
        <v>91595</v>
      </c>
      <c r="DA23" s="76">
        <v>35034</v>
      </c>
      <c r="DB23" s="76">
        <v>3391122</v>
      </c>
      <c r="DC23" s="76">
        <v>2846172</v>
      </c>
      <c r="DD23" s="76">
        <v>112341</v>
      </c>
      <c r="DE23" s="76">
        <v>432609</v>
      </c>
      <c r="DF23" s="76">
        <v>89504</v>
      </c>
      <c r="DG23" s="76">
        <v>3480626</v>
      </c>
      <c r="DH23" s="76">
        <v>149204</v>
      </c>
      <c r="DI23" s="76">
        <v>171530</v>
      </c>
      <c r="DJ23" s="76">
        <v>2687599</v>
      </c>
      <c r="DK23" s="76">
        <v>42254</v>
      </c>
      <c r="DL23" s="76">
        <v>156476</v>
      </c>
      <c r="DM23" s="76">
        <v>177043</v>
      </c>
      <c r="DN23" s="76">
        <v>274155</v>
      </c>
      <c r="DO23" s="76">
        <v>315805</v>
      </c>
      <c r="DP23" s="76">
        <v>112154</v>
      </c>
      <c r="DQ23" s="76">
        <v>187120</v>
      </c>
      <c r="DR23" s="76">
        <v>1293</v>
      </c>
      <c r="DS23" s="76">
        <v>0</v>
      </c>
      <c r="DT23" s="76">
        <v>3445592</v>
      </c>
    </row>
    <row r="24" spans="1:124" x14ac:dyDescent="0.25">
      <c r="A24" s="65">
        <v>302</v>
      </c>
      <c r="B24" s="65" t="s">
        <v>565</v>
      </c>
      <c r="C24" s="65" t="s">
        <v>535</v>
      </c>
      <c r="D24" s="65" t="s">
        <v>555</v>
      </c>
      <c r="E24" s="65">
        <v>2024</v>
      </c>
      <c r="F24" s="65">
        <v>3022024</v>
      </c>
      <c r="G24" s="65">
        <v>101278</v>
      </c>
      <c r="H24" s="65" t="s">
        <v>577</v>
      </c>
      <c r="I24" s="65" t="s">
        <v>536</v>
      </c>
      <c r="J24" s="65" t="s">
        <v>537</v>
      </c>
      <c r="K24" s="65">
        <v>3</v>
      </c>
      <c r="L24" s="65">
        <v>11</v>
      </c>
      <c r="M24" s="65" t="s">
        <v>547</v>
      </c>
      <c r="N24" s="65">
        <v>291.5</v>
      </c>
      <c r="O24" s="65">
        <v>14.2</v>
      </c>
      <c r="P24" s="65">
        <v>12</v>
      </c>
      <c r="Q24" s="65">
        <v>0</v>
      </c>
      <c r="R24" s="65" t="s">
        <v>126</v>
      </c>
      <c r="S24" s="65">
        <v>15</v>
      </c>
      <c r="T24" s="65" t="s">
        <v>539</v>
      </c>
      <c r="U24" s="65" t="s">
        <v>540</v>
      </c>
      <c r="V24" s="65" t="s">
        <v>555</v>
      </c>
      <c r="W24" s="65">
        <v>2.1</v>
      </c>
      <c r="X24" s="65">
        <v>12.1</v>
      </c>
      <c r="Y24" s="65">
        <v>84.4</v>
      </c>
      <c r="Z24" s="65">
        <v>0</v>
      </c>
      <c r="AA24" s="65" t="s">
        <v>541</v>
      </c>
      <c r="AB24" s="65" t="s">
        <v>542</v>
      </c>
      <c r="AC24" s="65" t="s">
        <v>543</v>
      </c>
      <c r="AD24" s="65">
        <v>0</v>
      </c>
      <c r="AE24" s="65">
        <v>93.3</v>
      </c>
      <c r="AF24" s="65">
        <v>21</v>
      </c>
      <c r="AG24" s="65">
        <v>5.2</v>
      </c>
      <c r="AH24" s="65">
        <v>4.7</v>
      </c>
      <c r="AI24" s="76">
        <v>1440185</v>
      </c>
      <c r="AJ24" s="76">
        <v>0</v>
      </c>
      <c r="AK24" s="76">
        <v>101351</v>
      </c>
      <c r="AL24" s="76">
        <v>0</v>
      </c>
      <c r="AM24" s="76">
        <v>113820</v>
      </c>
      <c r="AN24" s="76">
        <v>15703</v>
      </c>
      <c r="AO24" s="76">
        <v>12072</v>
      </c>
      <c r="AP24" s="76">
        <v>150892</v>
      </c>
      <c r="AQ24" s="76">
        <v>23109</v>
      </c>
      <c r="AR24" s="76">
        <v>0</v>
      </c>
      <c r="AS24" s="76">
        <v>0</v>
      </c>
      <c r="AT24" s="76">
        <v>26450</v>
      </c>
      <c r="AU24" s="76">
        <v>1578</v>
      </c>
      <c r="AV24" s="76">
        <v>0</v>
      </c>
      <c r="AW24" s="76">
        <v>225020</v>
      </c>
      <c r="AX24" s="76">
        <v>16033</v>
      </c>
      <c r="AY24" s="76">
        <v>43668</v>
      </c>
      <c r="AZ24" s="76">
        <v>1905719</v>
      </c>
      <c r="BA24" s="76">
        <v>2169881</v>
      </c>
      <c r="BB24" s="76">
        <v>757316</v>
      </c>
      <c r="BC24" s="76">
        <v>0</v>
      </c>
      <c r="BD24" s="76">
        <v>300971</v>
      </c>
      <c r="BE24" s="76">
        <v>17504</v>
      </c>
      <c r="BF24" s="76">
        <v>75084</v>
      </c>
      <c r="BG24" s="76">
        <v>0</v>
      </c>
      <c r="BH24" s="76">
        <v>305222</v>
      </c>
      <c r="BI24" s="76">
        <v>10070</v>
      </c>
      <c r="BJ24" s="76">
        <v>8046</v>
      </c>
      <c r="BK24" s="76">
        <v>395</v>
      </c>
      <c r="BL24" s="76">
        <v>3212</v>
      </c>
      <c r="BM24" s="76">
        <v>22179</v>
      </c>
      <c r="BN24" s="76">
        <v>3946</v>
      </c>
      <c r="BO24" s="76">
        <v>39141</v>
      </c>
      <c r="BP24" s="76">
        <v>2874</v>
      </c>
      <c r="BQ24" s="76">
        <v>24324</v>
      </c>
      <c r="BR24" s="76">
        <v>47196</v>
      </c>
      <c r="BS24" s="76">
        <v>12442</v>
      </c>
      <c r="BT24" s="76">
        <v>47166</v>
      </c>
      <c r="BU24" s="76">
        <v>18298</v>
      </c>
      <c r="BV24" s="76">
        <v>0</v>
      </c>
      <c r="BW24" s="76">
        <v>14879</v>
      </c>
      <c r="BX24" s="76">
        <v>4929</v>
      </c>
      <c r="BY24" s="76">
        <v>11523</v>
      </c>
      <c r="BZ24" s="76">
        <v>77043</v>
      </c>
      <c r="CA24" s="76">
        <v>25513</v>
      </c>
      <c r="CB24" s="76">
        <v>58517</v>
      </c>
      <c r="CC24" s="76">
        <v>42304</v>
      </c>
      <c r="CD24" s="76">
        <v>0</v>
      </c>
      <c r="CE24" s="76">
        <v>0</v>
      </c>
      <c r="CF24" s="76">
        <v>0</v>
      </c>
      <c r="CG24" s="76">
        <v>234541</v>
      </c>
      <c r="CH24" s="76">
        <v>32829</v>
      </c>
      <c r="CI24" s="76">
        <v>1933302</v>
      </c>
      <c r="CJ24" s="76">
        <v>2197464</v>
      </c>
      <c r="CK24" s="76">
        <v>112027</v>
      </c>
      <c r="CL24" s="76">
        <v>55123</v>
      </c>
      <c r="CM24" s="76">
        <v>21469</v>
      </c>
      <c r="CN24" s="76">
        <v>19677</v>
      </c>
      <c r="CO24" s="76">
        <v>0</v>
      </c>
      <c r="CP24" s="76">
        <v>0</v>
      </c>
      <c r="CQ24" s="76">
        <v>0</v>
      </c>
      <c r="CR24" s="76">
        <v>25292</v>
      </c>
      <c r="CS24" s="76">
        <v>0</v>
      </c>
      <c r="CT24" s="76">
        <v>0</v>
      </c>
      <c r="CU24" s="76">
        <v>15914</v>
      </c>
      <c r="CV24" s="76">
        <v>94846</v>
      </c>
      <c r="CW24" s="76">
        <v>15854</v>
      </c>
      <c r="CX24" s="76">
        <v>0</v>
      </c>
      <c r="CY24" s="76">
        <v>28805</v>
      </c>
      <c r="CZ24" s="76">
        <v>139565</v>
      </c>
      <c r="DA24" s="76">
        <v>-27583</v>
      </c>
      <c r="DB24" s="76">
        <v>1951819</v>
      </c>
      <c r="DC24" s="76">
        <v>1467960</v>
      </c>
      <c r="DD24" s="76">
        <v>268688</v>
      </c>
      <c r="DE24" s="76">
        <v>215171</v>
      </c>
      <c r="DF24" s="76">
        <v>218062</v>
      </c>
      <c r="DG24" s="76">
        <v>2169881</v>
      </c>
      <c r="DH24" s="76">
        <v>25908</v>
      </c>
      <c r="DI24" s="76">
        <v>326550</v>
      </c>
      <c r="DJ24" s="76">
        <v>1485829</v>
      </c>
      <c r="DK24" s="76">
        <v>26125</v>
      </c>
      <c r="DL24" s="76">
        <v>82770</v>
      </c>
      <c r="DM24" s="76">
        <v>77043</v>
      </c>
      <c r="DN24" s="76">
        <v>168808</v>
      </c>
      <c r="DO24" s="76">
        <v>181164</v>
      </c>
      <c r="DP24" s="76">
        <v>65464</v>
      </c>
      <c r="DQ24" s="76">
        <v>100821</v>
      </c>
      <c r="DR24" s="76">
        <v>0</v>
      </c>
      <c r="DS24" s="76">
        <v>267370</v>
      </c>
      <c r="DT24" s="76">
        <v>2197464</v>
      </c>
    </row>
    <row r="25" spans="1:124" x14ac:dyDescent="0.25">
      <c r="A25" s="65">
        <v>302</v>
      </c>
      <c r="B25" s="65" t="s">
        <v>565</v>
      </c>
      <c r="C25" s="65" t="s">
        <v>535</v>
      </c>
      <c r="D25" s="65" t="s">
        <v>555</v>
      </c>
      <c r="E25" s="65">
        <v>2025</v>
      </c>
      <c r="F25" s="65">
        <v>3022025</v>
      </c>
      <c r="G25" s="65">
        <v>101279</v>
      </c>
      <c r="H25" s="65" t="s">
        <v>208</v>
      </c>
      <c r="I25" s="65" t="s">
        <v>536</v>
      </c>
      <c r="J25" s="65" t="s">
        <v>537</v>
      </c>
      <c r="K25" s="65">
        <v>5</v>
      </c>
      <c r="L25" s="65">
        <v>11</v>
      </c>
      <c r="M25" s="65" t="s">
        <v>547</v>
      </c>
      <c r="N25" s="65">
        <v>313</v>
      </c>
      <c r="O25" s="65">
        <v>0.6</v>
      </c>
      <c r="P25" s="65">
        <v>12</v>
      </c>
      <c r="Q25" s="65">
        <v>0</v>
      </c>
      <c r="R25" s="65" t="s">
        <v>126</v>
      </c>
      <c r="S25" s="65">
        <v>14.3</v>
      </c>
      <c r="T25" s="65" t="s">
        <v>539</v>
      </c>
      <c r="U25" s="65" t="s">
        <v>540</v>
      </c>
      <c r="V25" s="65" t="s">
        <v>555</v>
      </c>
      <c r="W25" s="65">
        <v>2.6</v>
      </c>
      <c r="X25" s="65">
        <v>2.2000000000000002</v>
      </c>
      <c r="Y25" s="65">
        <v>35.799999999999997</v>
      </c>
      <c r="Z25" s="65">
        <v>0</v>
      </c>
      <c r="AA25" s="65" t="s">
        <v>541</v>
      </c>
      <c r="AB25" s="65" t="s">
        <v>542</v>
      </c>
      <c r="AC25" s="65" t="s">
        <v>543</v>
      </c>
      <c r="AD25" s="65">
        <v>0</v>
      </c>
      <c r="AE25" s="65">
        <v>100</v>
      </c>
      <c r="AF25" s="65">
        <v>5.9</v>
      </c>
      <c r="AG25" s="65">
        <v>2.4</v>
      </c>
      <c r="AH25" s="65">
        <v>3.8</v>
      </c>
      <c r="AI25" s="76">
        <v>1244555</v>
      </c>
      <c r="AJ25" s="76">
        <v>0</v>
      </c>
      <c r="AK25" s="76">
        <v>59577</v>
      </c>
      <c r="AL25" s="76">
        <v>0</v>
      </c>
      <c r="AM25" s="76">
        <v>39180</v>
      </c>
      <c r="AN25" s="76">
        <v>3290</v>
      </c>
      <c r="AO25" s="76">
        <v>2570</v>
      </c>
      <c r="AP25" s="76">
        <v>52922</v>
      </c>
      <c r="AQ25" s="76">
        <v>25564</v>
      </c>
      <c r="AR25" s="76">
        <v>0</v>
      </c>
      <c r="AS25" s="76">
        <v>0</v>
      </c>
      <c r="AT25" s="76">
        <v>64463</v>
      </c>
      <c r="AU25" s="76">
        <v>14241</v>
      </c>
      <c r="AV25" s="76">
        <v>0</v>
      </c>
      <c r="AW25" s="76">
        <v>0</v>
      </c>
      <c r="AX25" s="76">
        <v>0</v>
      </c>
      <c r="AY25" s="76">
        <v>58012</v>
      </c>
      <c r="AZ25" s="76">
        <v>1538810</v>
      </c>
      <c r="BA25" s="76">
        <v>1564374</v>
      </c>
      <c r="BB25" s="76">
        <v>814939</v>
      </c>
      <c r="BC25" s="76">
        <v>14078</v>
      </c>
      <c r="BD25" s="76">
        <v>212469</v>
      </c>
      <c r="BE25" s="76">
        <v>66909</v>
      </c>
      <c r="BF25" s="76">
        <v>54793</v>
      </c>
      <c r="BG25" s="76">
        <v>0</v>
      </c>
      <c r="BH25" s="76">
        <v>41161</v>
      </c>
      <c r="BI25" s="76">
        <v>18207</v>
      </c>
      <c r="BJ25" s="76">
        <v>5971</v>
      </c>
      <c r="BK25" s="76">
        <v>11929</v>
      </c>
      <c r="BL25" s="76">
        <v>1700</v>
      </c>
      <c r="BM25" s="76">
        <v>8095</v>
      </c>
      <c r="BN25" s="76">
        <v>0</v>
      </c>
      <c r="BO25" s="76">
        <v>2667</v>
      </c>
      <c r="BP25" s="76">
        <v>2268</v>
      </c>
      <c r="BQ25" s="76">
        <v>19024</v>
      </c>
      <c r="BR25" s="76">
        <v>24240</v>
      </c>
      <c r="BS25" s="76">
        <v>5642</v>
      </c>
      <c r="BT25" s="76">
        <v>72017</v>
      </c>
      <c r="BU25" s="76">
        <v>17507</v>
      </c>
      <c r="BV25" s="76">
        <v>0</v>
      </c>
      <c r="BW25" s="76">
        <v>11886</v>
      </c>
      <c r="BX25" s="76">
        <v>8181</v>
      </c>
      <c r="BY25" s="76">
        <v>9236</v>
      </c>
      <c r="BZ25" s="76">
        <v>72953</v>
      </c>
      <c r="CA25" s="76">
        <v>4815</v>
      </c>
      <c r="CB25" s="76">
        <v>78290</v>
      </c>
      <c r="CC25" s="76">
        <v>30329</v>
      </c>
      <c r="CD25" s="76">
        <v>0</v>
      </c>
      <c r="CE25" s="76">
        <v>0</v>
      </c>
      <c r="CF25" s="76">
        <v>1864</v>
      </c>
      <c r="CG25" s="76">
        <v>0</v>
      </c>
      <c r="CH25" s="76">
        <v>0</v>
      </c>
      <c r="CI25" s="76">
        <v>1583742</v>
      </c>
      <c r="CJ25" s="76">
        <v>1611170</v>
      </c>
      <c r="CK25" s="76">
        <v>171440</v>
      </c>
      <c r="CL25" s="76">
        <v>0</v>
      </c>
      <c r="CM25" s="76">
        <v>10534</v>
      </c>
      <c r="CN25" s="76">
        <v>20569</v>
      </c>
      <c r="CO25" s="76">
        <v>10000</v>
      </c>
      <c r="CP25" s="76">
        <v>1864</v>
      </c>
      <c r="CQ25" s="76">
        <v>0</v>
      </c>
      <c r="CR25" s="76">
        <v>42967</v>
      </c>
      <c r="CS25" s="76">
        <v>0</v>
      </c>
      <c r="CT25" s="76">
        <v>0</v>
      </c>
      <c r="CU25" s="76">
        <v>12587</v>
      </c>
      <c r="CV25" s="76">
        <v>112057</v>
      </c>
      <c r="CW25" s="76">
        <v>0</v>
      </c>
      <c r="CX25" s="76">
        <v>0</v>
      </c>
      <c r="CY25" s="76">
        <v>0</v>
      </c>
      <c r="CZ25" s="76">
        <v>124644</v>
      </c>
      <c r="DA25" s="76">
        <v>-46796</v>
      </c>
      <c r="DB25" s="76">
        <v>1407184</v>
      </c>
      <c r="DC25" s="76">
        <v>1250415</v>
      </c>
      <c r="DD25" s="76">
        <v>58012</v>
      </c>
      <c r="DE25" s="76">
        <v>98757</v>
      </c>
      <c r="DF25" s="76">
        <v>157190</v>
      </c>
      <c r="DG25" s="76">
        <v>1564374</v>
      </c>
      <c r="DH25" s="76">
        <v>30822</v>
      </c>
      <c r="DI25" s="76">
        <v>67039</v>
      </c>
      <c r="DJ25" s="76">
        <v>1180062</v>
      </c>
      <c r="DK25" s="76">
        <v>8095</v>
      </c>
      <c r="DL25" s="76">
        <v>77671</v>
      </c>
      <c r="DM25" s="76">
        <v>72953</v>
      </c>
      <c r="DN25" s="76">
        <v>132308</v>
      </c>
      <c r="DO25" s="76">
        <v>210029</v>
      </c>
      <c r="DP25" s="76">
        <v>89524</v>
      </c>
      <c r="DQ25" s="76">
        <v>108619</v>
      </c>
      <c r="DR25" s="76">
        <v>1864</v>
      </c>
      <c r="DS25" s="76">
        <v>0</v>
      </c>
      <c r="DT25" s="76">
        <v>1611170</v>
      </c>
    </row>
    <row r="26" spans="1:124" x14ac:dyDescent="0.25">
      <c r="A26" s="65">
        <v>302</v>
      </c>
      <c r="B26" s="65" t="s">
        <v>565</v>
      </c>
      <c r="C26" s="65" t="s">
        <v>535</v>
      </c>
      <c r="D26" s="65" t="s">
        <v>555</v>
      </c>
      <c r="E26" s="65">
        <v>2026</v>
      </c>
      <c r="F26" s="65">
        <v>3022026</v>
      </c>
      <c r="G26" s="65">
        <v>101280</v>
      </c>
      <c r="H26" s="65" t="s">
        <v>578</v>
      </c>
      <c r="I26" s="65" t="s">
        <v>536</v>
      </c>
      <c r="J26" s="65" t="s">
        <v>537</v>
      </c>
      <c r="K26" s="65">
        <v>3</v>
      </c>
      <c r="L26" s="65">
        <v>11</v>
      </c>
      <c r="M26" s="65" t="s">
        <v>547</v>
      </c>
      <c r="N26" s="65">
        <v>578</v>
      </c>
      <c r="O26" s="65">
        <v>9.1</v>
      </c>
      <c r="P26" s="65">
        <v>12</v>
      </c>
      <c r="Q26" s="65">
        <v>0</v>
      </c>
      <c r="R26" s="65" t="s">
        <v>126</v>
      </c>
      <c r="S26" s="65">
        <v>26</v>
      </c>
      <c r="T26" s="65" t="s">
        <v>539</v>
      </c>
      <c r="U26" s="65" t="s">
        <v>540</v>
      </c>
      <c r="V26" s="65" t="s">
        <v>555</v>
      </c>
      <c r="W26" s="65">
        <v>0.7</v>
      </c>
      <c r="X26" s="65">
        <v>12.9</v>
      </c>
      <c r="Y26" s="65">
        <v>65.400000000000006</v>
      </c>
      <c r="Z26" s="65">
        <v>0</v>
      </c>
      <c r="AA26" s="65" t="s">
        <v>541</v>
      </c>
      <c r="AB26" s="65" t="s">
        <v>542</v>
      </c>
      <c r="AC26" s="65" t="s">
        <v>543</v>
      </c>
      <c r="AD26" s="65">
        <v>0</v>
      </c>
      <c r="AE26" s="65">
        <v>97.8</v>
      </c>
      <c r="AF26" s="65">
        <v>19.2</v>
      </c>
      <c r="AG26" s="65">
        <v>8.1</v>
      </c>
      <c r="AH26" s="65">
        <v>7.3</v>
      </c>
      <c r="AI26" s="76">
        <v>2587771</v>
      </c>
      <c r="AJ26" s="76">
        <v>0</v>
      </c>
      <c r="AK26" s="76">
        <v>60111</v>
      </c>
      <c r="AL26" s="76">
        <v>0</v>
      </c>
      <c r="AM26" s="76">
        <v>145270</v>
      </c>
      <c r="AN26" s="76">
        <v>4915</v>
      </c>
      <c r="AO26" s="76">
        <v>0</v>
      </c>
      <c r="AP26" s="76">
        <v>84435</v>
      </c>
      <c r="AQ26" s="76">
        <v>34616</v>
      </c>
      <c r="AR26" s="76">
        <v>0</v>
      </c>
      <c r="AS26" s="76">
        <v>0</v>
      </c>
      <c r="AT26" s="76">
        <v>97521</v>
      </c>
      <c r="AU26" s="76">
        <v>53941</v>
      </c>
      <c r="AV26" s="76">
        <v>0</v>
      </c>
      <c r="AW26" s="76">
        <v>0</v>
      </c>
      <c r="AX26" s="76">
        <v>0</v>
      </c>
      <c r="AY26" s="76">
        <v>96346</v>
      </c>
      <c r="AZ26" s="76">
        <v>3130310</v>
      </c>
      <c r="BA26" s="76">
        <v>3164926</v>
      </c>
      <c r="BB26" s="76">
        <v>1543361</v>
      </c>
      <c r="BC26" s="76">
        <v>2565</v>
      </c>
      <c r="BD26" s="76">
        <v>600837</v>
      </c>
      <c r="BE26" s="76">
        <v>63149</v>
      </c>
      <c r="BF26" s="76">
        <v>151091</v>
      </c>
      <c r="BG26" s="76">
        <v>0</v>
      </c>
      <c r="BH26" s="76">
        <v>89342</v>
      </c>
      <c r="BI26" s="76">
        <v>11629</v>
      </c>
      <c r="BJ26" s="76">
        <v>3558</v>
      </c>
      <c r="BK26" s="76">
        <v>986</v>
      </c>
      <c r="BL26" s="76">
        <v>3352</v>
      </c>
      <c r="BM26" s="76">
        <v>16205</v>
      </c>
      <c r="BN26" s="76">
        <v>3322</v>
      </c>
      <c r="BO26" s="76">
        <v>47194</v>
      </c>
      <c r="BP26" s="76">
        <v>-333</v>
      </c>
      <c r="BQ26" s="76">
        <v>32220</v>
      </c>
      <c r="BR26" s="76">
        <v>40014</v>
      </c>
      <c r="BS26" s="76">
        <v>14161</v>
      </c>
      <c r="BT26" s="76">
        <v>113130</v>
      </c>
      <c r="BU26" s="76">
        <v>21981</v>
      </c>
      <c r="BV26" s="76">
        <v>0</v>
      </c>
      <c r="BW26" s="76">
        <v>35354</v>
      </c>
      <c r="BX26" s="76">
        <v>14740</v>
      </c>
      <c r="BY26" s="76">
        <v>22679</v>
      </c>
      <c r="BZ26" s="76">
        <v>114010</v>
      </c>
      <c r="CA26" s="76">
        <v>70755</v>
      </c>
      <c r="CB26" s="76">
        <v>107672</v>
      </c>
      <c r="CC26" s="76">
        <v>43352</v>
      </c>
      <c r="CD26" s="76">
        <v>0</v>
      </c>
      <c r="CE26" s="76">
        <v>0</v>
      </c>
      <c r="CF26" s="76">
        <v>0</v>
      </c>
      <c r="CG26" s="76">
        <v>0</v>
      </c>
      <c r="CH26" s="76">
        <v>0</v>
      </c>
      <c r="CI26" s="76">
        <v>3131710</v>
      </c>
      <c r="CJ26" s="76">
        <v>3166326</v>
      </c>
      <c r="CK26" s="76">
        <v>-2177</v>
      </c>
      <c r="CL26" s="76">
        <v>0</v>
      </c>
      <c r="CM26" s="76">
        <v>21611</v>
      </c>
      <c r="CN26" s="76">
        <v>34735</v>
      </c>
      <c r="CO26" s="76">
        <v>0</v>
      </c>
      <c r="CP26" s="76">
        <v>0</v>
      </c>
      <c r="CQ26" s="76">
        <v>0</v>
      </c>
      <c r="CR26" s="76">
        <v>27843</v>
      </c>
      <c r="CS26" s="76">
        <v>0</v>
      </c>
      <c r="CT26" s="76">
        <v>0</v>
      </c>
      <c r="CU26" s="76">
        <v>0</v>
      </c>
      <c r="CV26" s="76">
        <v>-3578</v>
      </c>
      <c r="CW26" s="76">
        <v>28503</v>
      </c>
      <c r="CX26" s="76">
        <v>0</v>
      </c>
      <c r="CY26" s="76">
        <v>0</v>
      </c>
      <c r="CZ26" s="76">
        <v>-3578</v>
      </c>
      <c r="DA26" s="76">
        <v>-1400</v>
      </c>
      <c r="DB26" s="76">
        <v>2894413</v>
      </c>
      <c r="DC26" s="76">
        <v>2592686</v>
      </c>
      <c r="DD26" s="76">
        <v>96346</v>
      </c>
      <c r="DE26" s="76">
        <v>205381</v>
      </c>
      <c r="DF26" s="76">
        <v>270513</v>
      </c>
      <c r="DG26" s="76">
        <v>3164926</v>
      </c>
      <c r="DH26" s="76">
        <v>74306</v>
      </c>
      <c r="DI26" s="76">
        <v>107881</v>
      </c>
      <c r="DJ26" s="76">
        <v>2477476</v>
      </c>
      <c r="DK26" s="76">
        <v>19527</v>
      </c>
      <c r="DL26" s="76">
        <v>129870</v>
      </c>
      <c r="DM26" s="76">
        <v>114010</v>
      </c>
      <c r="DN26" s="76">
        <v>214812</v>
      </c>
      <c r="DO26" s="76">
        <v>321489</v>
      </c>
      <c r="DP26" s="76">
        <v>135111</v>
      </c>
      <c r="DQ26" s="76">
        <v>151024</v>
      </c>
      <c r="DR26" s="76">
        <v>0</v>
      </c>
      <c r="DS26" s="76">
        <v>0</v>
      </c>
      <c r="DT26" s="76">
        <v>3166326</v>
      </c>
    </row>
    <row r="27" spans="1:124" x14ac:dyDescent="0.25">
      <c r="A27" s="65">
        <v>302</v>
      </c>
      <c r="B27" s="65" t="s">
        <v>565</v>
      </c>
      <c r="C27" s="65" t="s">
        <v>535</v>
      </c>
      <c r="D27" s="65" t="s">
        <v>555</v>
      </c>
      <c r="E27" s="65">
        <v>2027</v>
      </c>
      <c r="F27" s="65">
        <v>3022027</v>
      </c>
      <c r="G27" s="65">
        <v>101281</v>
      </c>
      <c r="H27" s="65" t="s">
        <v>579</v>
      </c>
      <c r="I27" s="65" t="s">
        <v>563</v>
      </c>
      <c r="J27" s="65" t="s">
        <v>537</v>
      </c>
      <c r="K27" s="65">
        <v>7</v>
      </c>
      <c r="L27" s="65">
        <v>11</v>
      </c>
      <c r="M27" s="65" t="s">
        <v>547</v>
      </c>
      <c r="N27" s="65">
        <v>354</v>
      </c>
      <c r="O27" s="65">
        <v>7.3</v>
      </c>
      <c r="P27" s="65">
        <v>12</v>
      </c>
      <c r="Q27" s="65">
        <v>0</v>
      </c>
      <c r="R27" s="65" t="s">
        <v>126</v>
      </c>
      <c r="S27" s="65">
        <v>20</v>
      </c>
      <c r="T27" s="65" t="s">
        <v>539</v>
      </c>
      <c r="U27" s="65" t="s">
        <v>540</v>
      </c>
      <c r="V27" s="65" t="s">
        <v>555</v>
      </c>
      <c r="W27" s="65">
        <v>1.7</v>
      </c>
      <c r="X27" s="65">
        <v>11.9</v>
      </c>
      <c r="Y27" s="65">
        <v>65.5</v>
      </c>
      <c r="Z27" s="65">
        <v>0</v>
      </c>
      <c r="AA27" s="65" t="s">
        <v>541</v>
      </c>
      <c r="AB27" s="65" t="s">
        <v>542</v>
      </c>
      <c r="AC27" s="65" t="s">
        <v>543</v>
      </c>
      <c r="AD27" s="65">
        <v>0</v>
      </c>
      <c r="AE27" s="65">
        <v>100</v>
      </c>
      <c r="AF27" s="65">
        <v>6.6</v>
      </c>
      <c r="AG27" s="65">
        <v>2</v>
      </c>
      <c r="AH27" s="65">
        <v>2.7</v>
      </c>
      <c r="AI27" s="76">
        <v>1479875</v>
      </c>
      <c r="AJ27" s="76">
        <v>0</v>
      </c>
      <c r="AK27" s="76">
        <v>71737</v>
      </c>
      <c r="AL27" s="76">
        <v>0</v>
      </c>
      <c r="AM27" s="76">
        <v>107578</v>
      </c>
      <c r="AN27" s="76">
        <v>1800</v>
      </c>
      <c r="AO27" s="76">
        <v>500</v>
      </c>
      <c r="AP27" s="76">
        <v>24053</v>
      </c>
      <c r="AQ27" s="76">
        <v>83056</v>
      </c>
      <c r="AR27" s="76">
        <v>0</v>
      </c>
      <c r="AS27" s="76">
        <v>2472</v>
      </c>
      <c r="AT27" s="76">
        <v>29104</v>
      </c>
      <c r="AU27" s="76">
        <v>5557</v>
      </c>
      <c r="AV27" s="76">
        <v>0</v>
      </c>
      <c r="AW27" s="76">
        <v>0</v>
      </c>
      <c r="AX27" s="76">
        <v>0</v>
      </c>
      <c r="AY27" s="76">
        <v>19533</v>
      </c>
      <c r="AZ27" s="76">
        <v>1742209</v>
      </c>
      <c r="BA27" s="76">
        <v>1825265</v>
      </c>
      <c r="BB27" s="76">
        <v>969035</v>
      </c>
      <c r="BC27" s="76">
        <v>2831</v>
      </c>
      <c r="BD27" s="76">
        <v>214519</v>
      </c>
      <c r="BE27" s="76">
        <v>30736</v>
      </c>
      <c r="BF27" s="76">
        <v>45862</v>
      </c>
      <c r="BG27" s="76">
        <v>0</v>
      </c>
      <c r="BH27" s="76">
        <v>19764</v>
      </c>
      <c r="BI27" s="76">
        <v>7415</v>
      </c>
      <c r="BJ27" s="76">
        <v>2037</v>
      </c>
      <c r="BK27" s="76">
        <v>12469</v>
      </c>
      <c r="BL27" s="76">
        <v>1883</v>
      </c>
      <c r="BM27" s="76">
        <v>13939</v>
      </c>
      <c r="BN27" s="76">
        <v>4269</v>
      </c>
      <c r="BO27" s="76">
        <v>18374</v>
      </c>
      <c r="BP27" s="76">
        <v>2286</v>
      </c>
      <c r="BQ27" s="76">
        <v>17524</v>
      </c>
      <c r="BR27" s="76">
        <v>20135</v>
      </c>
      <c r="BS27" s="76">
        <v>8591</v>
      </c>
      <c r="BT27" s="76">
        <v>58858</v>
      </c>
      <c r="BU27" s="76">
        <v>14338</v>
      </c>
      <c r="BV27" s="76">
        <v>0</v>
      </c>
      <c r="BW27" s="76">
        <v>11712</v>
      </c>
      <c r="BX27" s="76">
        <v>8929</v>
      </c>
      <c r="BY27" s="76">
        <v>17191</v>
      </c>
      <c r="BZ27" s="76">
        <v>92414</v>
      </c>
      <c r="CA27" s="76">
        <v>68626</v>
      </c>
      <c r="CB27" s="76">
        <v>171901</v>
      </c>
      <c r="CC27" s="76">
        <v>30895</v>
      </c>
      <c r="CD27" s="76">
        <v>0</v>
      </c>
      <c r="CE27" s="76">
        <v>0</v>
      </c>
      <c r="CF27" s="76">
        <v>0</v>
      </c>
      <c r="CG27" s="76">
        <v>0</v>
      </c>
      <c r="CH27" s="76">
        <v>0</v>
      </c>
      <c r="CI27" s="76">
        <v>1783477</v>
      </c>
      <c r="CJ27" s="76">
        <v>1866533</v>
      </c>
      <c r="CK27" s="76">
        <v>139043</v>
      </c>
      <c r="CL27" s="76">
        <v>0</v>
      </c>
      <c r="CM27" s="76">
        <v>10119</v>
      </c>
      <c r="CN27" s="76">
        <v>28519</v>
      </c>
      <c r="CO27" s="76">
        <v>0</v>
      </c>
      <c r="CP27" s="76">
        <v>0</v>
      </c>
      <c r="CQ27" s="76">
        <v>0</v>
      </c>
      <c r="CR27" s="76">
        <v>28942</v>
      </c>
      <c r="CS27" s="76">
        <v>0</v>
      </c>
      <c r="CT27" s="76">
        <v>0</v>
      </c>
      <c r="CU27" s="76">
        <v>33211</v>
      </c>
      <c r="CV27" s="76">
        <v>64564</v>
      </c>
      <c r="CW27" s="76">
        <v>9696</v>
      </c>
      <c r="CX27" s="76">
        <v>0</v>
      </c>
      <c r="CY27" s="76">
        <v>0</v>
      </c>
      <c r="CZ27" s="76">
        <v>97775</v>
      </c>
      <c r="DA27" s="76">
        <v>-41268</v>
      </c>
      <c r="DB27" s="76">
        <v>1681023</v>
      </c>
      <c r="DC27" s="76">
        <v>1482175</v>
      </c>
      <c r="DD27" s="76">
        <v>19533</v>
      </c>
      <c r="DE27" s="76">
        <v>179315</v>
      </c>
      <c r="DF27" s="76">
        <v>144242</v>
      </c>
      <c r="DG27" s="76">
        <v>1825265</v>
      </c>
      <c r="DH27" s="76">
        <v>83926</v>
      </c>
      <c r="DI27" s="76">
        <v>31099</v>
      </c>
      <c r="DJ27" s="76">
        <v>1344441</v>
      </c>
      <c r="DK27" s="76">
        <v>18208</v>
      </c>
      <c r="DL27" s="76">
        <v>67318</v>
      </c>
      <c r="DM27" s="76">
        <v>92414</v>
      </c>
      <c r="DN27" s="76">
        <v>149879</v>
      </c>
      <c r="DO27" s="76">
        <v>287704</v>
      </c>
      <c r="DP27" s="76">
        <v>73196</v>
      </c>
      <c r="DQ27" s="76">
        <v>202796</v>
      </c>
      <c r="DR27" s="76">
        <v>0</v>
      </c>
      <c r="DS27" s="76">
        <v>0</v>
      </c>
      <c r="DT27" s="76">
        <v>1866533</v>
      </c>
    </row>
    <row r="28" spans="1:124" x14ac:dyDescent="0.25">
      <c r="A28" s="65">
        <v>302</v>
      </c>
      <c r="B28" s="65" t="s">
        <v>565</v>
      </c>
      <c r="C28" s="65" t="s">
        <v>535</v>
      </c>
      <c r="D28" s="65" t="s">
        <v>555</v>
      </c>
      <c r="E28" s="65">
        <v>2028</v>
      </c>
      <c r="F28" s="65">
        <v>3022028</v>
      </c>
      <c r="G28" s="65">
        <v>101282</v>
      </c>
      <c r="H28" s="65" t="s">
        <v>370</v>
      </c>
      <c r="I28" s="65" t="s">
        <v>564</v>
      </c>
      <c r="J28" s="65" t="s">
        <v>537</v>
      </c>
      <c r="K28" s="65">
        <v>5</v>
      </c>
      <c r="L28" s="65">
        <v>7</v>
      </c>
      <c r="M28" s="65" t="s">
        <v>547</v>
      </c>
      <c r="N28" s="65">
        <v>256</v>
      </c>
      <c r="O28" s="65">
        <v>11.3</v>
      </c>
      <c r="P28" s="65">
        <v>12</v>
      </c>
      <c r="Q28" s="65">
        <v>0</v>
      </c>
      <c r="R28" s="65" t="s">
        <v>126</v>
      </c>
      <c r="S28" s="65">
        <v>14.5</v>
      </c>
      <c r="T28" s="65" t="s">
        <v>539</v>
      </c>
      <c r="U28" s="65" t="s">
        <v>540</v>
      </c>
      <c r="V28" s="65" t="s">
        <v>555</v>
      </c>
      <c r="W28" s="65">
        <v>1.6</v>
      </c>
      <c r="X28" s="65">
        <v>5.9</v>
      </c>
      <c r="Y28" s="65">
        <v>78.5</v>
      </c>
      <c r="Z28" s="65">
        <v>0</v>
      </c>
      <c r="AA28" s="65" t="s">
        <v>541</v>
      </c>
      <c r="AB28" s="65" t="s">
        <v>542</v>
      </c>
      <c r="AC28" s="65" t="s">
        <v>543</v>
      </c>
      <c r="AD28" s="65">
        <v>0</v>
      </c>
      <c r="AE28" s="65">
        <v>93.1</v>
      </c>
      <c r="AF28" s="65">
        <v>9.4</v>
      </c>
      <c r="AG28" s="65">
        <v>2</v>
      </c>
      <c r="AH28" s="65">
        <v>1.5</v>
      </c>
      <c r="AI28" s="76">
        <v>1155618</v>
      </c>
      <c r="AJ28" s="76">
        <v>0</v>
      </c>
      <c r="AK28" s="76">
        <v>41811</v>
      </c>
      <c r="AL28" s="76">
        <v>0</v>
      </c>
      <c r="AM28" s="76">
        <v>44200</v>
      </c>
      <c r="AN28" s="76">
        <v>4075</v>
      </c>
      <c r="AO28" s="76">
        <v>175</v>
      </c>
      <c r="AP28" s="76">
        <v>11322</v>
      </c>
      <c r="AQ28" s="76">
        <v>2180</v>
      </c>
      <c r="AR28" s="76">
        <v>11229</v>
      </c>
      <c r="AS28" s="76">
        <v>2333</v>
      </c>
      <c r="AT28" s="76">
        <v>6420</v>
      </c>
      <c r="AU28" s="76">
        <v>23980</v>
      </c>
      <c r="AV28" s="76">
        <v>0</v>
      </c>
      <c r="AW28" s="76">
        <v>0</v>
      </c>
      <c r="AX28" s="76">
        <v>0</v>
      </c>
      <c r="AY28" s="76">
        <v>108544</v>
      </c>
      <c r="AZ28" s="76">
        <v>1398478</v>
      </c>
      <c r="BA28" s="76">
        <v>1411887</v>
      </c>
      <c r="BB28" s="76">
        <v>651488</v>
      </c>
      <c r="BC28" s="76">
        <v>3097</v>
      </c>
      <c r="BD28" s="76">
        <v>279658</v>
      </c>
      <c r="BE28" s="76">
        <v>30736</v>
      </c>
      <c r="BF28" s="76">
        <v>43488</v>
      </c>
      <c r="BG28" s="76">
        <v>0</v>
      </c>
      <c r="BH28" s="76">
        <v>31119</v>
      </c>
      <c r="BI28" s="76">
        <v>7405</v>
      </c>
      <c r="BJ28" s="76">
        <v>4561</v>
      </c>
      <c r="BK28" s="76">
        <v>12018</v>
      </c>
      <c r="BL28" s="76">
        <v>1436</v>
      </c>
      <c r="BM28" s="76">
        <v>16687</v>
      </c>
      <c r="BN28" s="76">
        <v>655</v>
      </c>
      <c r="BO28" s="76">
        <v>13164</v>
      </c>
      <c r="BP28" s="76">
        <v>1524</v>
      </c>
      <c r="BQ28" s="76">
        <v>11683</v>
      </c>
      <c r="BR28" s="76">
        <v>20135</v>
      </c>
      <c r="BS28" s="76">
        <v>6126</v>
      </c>
      <c r="BT28" s="76">
        <v>23941</v>
      </c>
      <c r="BU28" s="76">
        <v>10795</v>
      </c>
      <c r="BV28" s="76">
        <v>0</v>
      </c>
      <c r="BW28" s="76">
        <v>8659</v>
      </c>
      <c r="BX28" s="76">
        <v>6413</v>
      </c>
      <c r="BY28" s="76">
        <v>1621</v>
      </c>
      <c r="BZ28" s="76">
        <v>88864</v>
      </c>
      <c r="CA28" s="76">
        <v>46587</v>
      </c>
      <c r="CB28" s="76">
        <v>41346</v>
      </c>
      <c r="CC28" s="76">
        <v>30276</v>
      </c>
      <c r="CD28" s="76">
        <v>0</v>
      </c>
      <c r="CE28" s="76">
        <v>0</v>
      </c>
      <c r="CF28" s="76">
        <v>0</v>
      </c>
      <c r="CG28" s="76">
        <v>0</v>
      </c>
      <c r="CH28" s="76">
        <v>0</v>
      </c>
      <c r="CI28" s="76">
        <v>1380073</v>
      </c>
      <c r="CJ28" s="76">
        <v>1393482</v>
      </c>
      <c r="CK28" s="76">
        <v>31127</v>
      </c>
      <c r="CL28" s="76">
        <v>0</v>
      </c>
      <c r="CM28" s="76">
        <v>17071</v>
      </c>
      <c r="CN28" s="76">
        <v>72701</v>
      </c>
      <c r="CO28" s="76">
        <v>19789</v>
      </c>
      <c r="CP28" s="76">
        <v>0</v>
      </c>
      <c r="CQ28" s="76">
        <v>0</v>
      </c>
      <c r="CR28" s="76">
        <v>74572</v>
      </c>
      <c r="CS28" s="76">
        <v>0</v>
      </c>
      <c r="CT28" s="76">
        <v>23386</v>
      </c>
      <c r="CU28" s="76">
        <v>14595</v>
      </c>
      <c r="CV28" s="76">
        <v>34935</v>
      </c>
      <c r="CW28" s="76">
        <v>11603</v>
      </c>
      <c r="CX28" s="76">
        <v>0</v>
      </c>
      <c r="CY28" s="76">
        <v>0</v>
      </c>
      <c r="CZ28" s="76">
        <v>49530</v>
      </c>
      <c r="DA28" s="76">
        <v>18405</v>
      </c>
      <c r="DB28" s="76">
        <v>1354423</v>
      </c>
      <c r="DC28" s="76">
        <v>1159868</v>
      </c>
      <c r="DD28" s="76">
        <v>108544</v>
      </c>
      <c r="DE28" s="76">
        <v>86011</v>
      </c>
      <c r="DF28" s="76">
        <v>57464</v>
      </c>
      <c r="DG28" s="76">
        <v>1411887</v>
      </c>
      <c r="DH28" s="76">
        <v>61702</v>
      </c>
      <c r="DI28" s="76">
        <v>44521</v>
      </c>
      <c r="DJ28" s="76">
        <v>1080857</v>
      </c>
      <c r="DK28" s="76">
        <v>17342</v>
      </c>
      <c r="DL28" s="76">
        <v>61242</v>
      </c>
      <c r="DM28" s="76">
        <v>88864</v>
      </c>
      <c r="DN28" s="76">
        <v>134745</v>
      </c>
      <c r="DO28" s="76">
        <v>115017</v>
      </c>
      <c r="DP28" s="76">
        <v>34736</v>
      </c>
      <c r="DQ28" s="76">
        <v>71622</v>
      </c>
      <c r="DR28" s="76">
        <v>0</v>
      </c>
      <c r="DS28" s="76">
        <v>0</v>
      </c>
      <c r="DT28" s="76">
        <v>1393482</v>
      </c>
    </row>
    <row r="29" spans="1:124" x14ac:dyDescent="0.25">
      <c r="A29" s="65">
        <v>302</v>
      </c>
      <c r="B29" s="65" t="s">
        <v>565</v>
      </c>
      <c r="C29" s="65" t="s">
        <v>535</v>
      </c>
      <c r="D29" s="65" t="s">
        <v>555</v>
      </c>
      <c r="E29" s="65">
        <v>2029</v>
      </c>
      <c r="F29" s="65">
        <v>3022029</v>
      </c>
      <c r="G29" s="65">
        <v>101283</v>
      </c>
      <c r="H29" s="65" t="s">
        <v>369</v>
      </c>
      <c r="I29" s="65" t="s">
        <v>536</v>
      </c>
      <c r="J29" s="65" t="s">
        <v>537</v>
      </c>
      <c r="K29" s="65">
        <v>3</v>
      </c>
      <c r="L29" s="65">
        <v>11</v>
      </c>
      <c r="M29" s="65" t="s">
        <v>547</v>
      </c>
      <c r="N29" s="65">
        <v>457</v>
      </c>
      <c r="O29" s="65">
        <v>27.4</v>
      </c>
      <c r="P29" s="65">
        <v>12</v>
      </c>
      <c r="Q29" s="65">
        <v>0</v>
      </c>
      <c r="R29" s="65" t="s">
        <v>126</v>
      </c>
      <c r="S29" s="65">
        <v>27.1</v>
      </c>
      <c r="T29" s="65" t="s">
        <v>539</v>
      </c>
      <c r="U29" s="65" t="s">
        <v>540</v>
      </c>
      <c r="V29" s="65" t="s">
        <v>555</v>
      </c>
      <c r="W29" s="65">
        <v>1.7</v>
      </c>
      <c r="X29" s="65">
        <v>27.1</v>
      </c>
      <c r="Y29" s="65">
        <v>70.5</v>
      </c>
      <c r="Z29" s="65">
        <v>0</v>
      </c>
      <c r="AA29" s="65" t="s">
        <v>541</v>
      </c>
      <c r="AB29" s="65" t="s">
        <v>542</v>
      </c>
      <c r="AC29" s="65" t="s">
        <v>543</v>
      </c>
      <c r="AD29" s="65">
        <v>0</v>
      </c>
      <c r="AE29" s="65">
        <v>85.2</v>
      </c>
      <c r="AF29" s="65">
        <v>17.5</v>
      </c>
      <c r="AG29" s="65">
        <v>8.8000000000000007</v>
      </c>
      <c r="AH29" s="65">
        <v>8</v>
      </c>
      <c r="AI29" s="76">
        <v>2296657</v>
      </c>
      <c r="AJ29" s="76">
        <v>0</v>
      </c>
      <c r="AK29" s="76">
        <v>79579</v>
      </c>
      <c r="AL29" s="76">
        <v>0</v>
      </c>
      <c r="AM29" s="76">
        <v>263520</v>
      </c>
      <c r="AN29" s="76">
        <v>4000</v>
      </c>
      <c r="AO29" s="76">
        <v>0</v>
      </c>
      <c r="AP29" s="76">
        <v>39362</v>
      </c>
      <c r="AQ29" s="76">
        <v>35146</v>
      </c>
      <c r="AR29" s="76">
        <v>0</v>
      </c>
      <c r="AS29" s="76">
        <v>0</v>
      </c>
      <c r="AT29" s="76">
        <v>22546</v>
      </c>
      <c r="AU29" s="76">
        <v>4143</v>
      </c>
      <c r="AV29" s="76">
        <v>0</v>
      </c>
      <c r="AW29" s="76">
        <v>0</v>
      </c>
      <c r="AX29" s="76">
        <v>0</v>
      </c>
      <c r="AY29" s="76">
        <v>69287</v>
      </c>
      <c r="AZ29" s="76">
        <v>2779094</v>
      </c>
      <c r="BA29" s="76">
        <v>2814240</v>
      </c>
      <c r="BB29" s="76">
        <v>1244845</v>
      </c>
      <c r="BC29" s="76">
        <v>0</v>
      </c>
      <c r="BD29" s="76">
        <v>595173</v>
      </c>
      <c r="BE29" s="76">
        <v>118247</v>
      </c>
      <c r="BF29" s="76">
        <v>81629</v>
      </c>
      <c r="BG29" s="76">
        <v>0</v>
      </c>
      <c r="BH29" s="76">
        <v>132633</v>
      </c>
      <c r="BI29" s="76">
        <v>19523</v>
      </c>
      <c r="BJ29" s="76">
        <v>3032</v>
      </c>
      <c r="BK29" s="76">
        <v>694</v>
      </c>
      <c r="BL29" s="76">
        <v>2566</v>
      </c>
      <c r="BM29" s="76">
        <v>26985</v>
      </c>
      <c r="BN29" s="76">
        <v>19</v>
      </c>
      <c r="BO29" s="76">
        <v>1753</v>
      </c>
      <c r="BP29" s="76">
        <v>13786</v>
      </c>
      <c r="BQ29" s="76">
        <v>44881</v>
      </c>
      <c r="BR29" s="76">
        <v>25143</v>
      </c>
      <c r="BS29" s="76">
        <v>16635</v>
      </c>
      <c r="BT29" s="76">
        <v>91198</v>
      </c>
      <c r="BU29" s="76">
        <v>23773</v>
      </c>
      <c r="BV29" s="76">
        <v>0</v>
      </c>
      <c r="BW29" s="76">
        <v>17390</v>
      </c>
      <c r="BX29" s="76">
        <v>10836</v>
      </c>
      <c r="BY29" s="76">
        <v>28318</v>
      </c>
      <c r="BZ29" s="76">
        <v>142829</v>
      </c>
      <c r="CA29" s="76">
        <v>25131</v>
      </c>
      <c r="CB29" s="76">
        <v>132720</v>
      </c>
      <c r="CC29" s="76">
        <v>38392</v>
      </c>
      <c r="CD29" s="76">
        <v>0</v>
      </c>
      <c r="CE29" s="76">
        <v>0</v>
      </c>
      <c r="CF29" s="76">
        <v>0</v>
      </c>
      <c r="CG29" s="76">
        <v>0</v>
      </c>
      <c r="CH29" s="76">
        <v>0</v>
      </c>
      <c r="CI29" s="76">
        <v>2802985</v>
      </c>
      <c r="CJ29" s="76">
        <v>2838131</v>
      </c>
      <c r="CK29" s="76">
        <v>59290</v>
      </c>
      <c r="CL29" s="76">
        <v>0</v>
      </c>
      <c r="CM29" s="76">
        <v>8467</v>
      </c>
      <c r="CN29" s="76">
        <v>32008</v>
      </c>
      <c r="CO29" s="76">
        <v>0</v>
      </c>
      <c r="CP29" s="76">
        <v>0</v>
      </c>
      <c r="CQ29" s="76">
        <v>0</v>
      </c>
      <c r="CR29" s="76">
        <v>6584</v>
      </c>
      <c r="CS29" s="76">
        <v>0</v>
      </c>
      <c r="CT29" s="76">
        <v>6285</v>
      </c>
      <c r="CU29" s="76">
        <v>35399</v>
      </c>
      <c r="CV29" s="76">
        <v>0</v>
      </c>
      <c r="CW29" s="76">
        <v>27606</v>
      </c>
      <c r="CX29" s="76">
        <v>0</v>
      </c>
      <c r="CY29" s="76">
        <v>0</v>
      </c>
      <c r="CZ29" s="76">
        <v>35399</v>
      </c>
      <c r="DA29" s="76">
        <v>-23891</v>
      </c>
      <c r="DB29" s="76">
        <v>2713043</v>
      </c>
      <c r="DC29" s="76">
        <v>2300657</v>
      </c>
      <c r="DD29" s="76">
        <v>69287</v>
      </c>
      <c r="DE29" s="76">
        <v>343099</v>
      </c>
      <c r="DF29" s="76">
        <v>101197</v>
      </c>
      <c r="DG29" s="76">
        <v>2814240</v>
      </c>
      <c r="DH29" s="76">
        <v>25825</v>
      </c>
      <c r="DI29" s="76">
        <v>157754</v>
      </c>
      <c r="DJ29" s="76">
        <v>2105226</v>
      </c>
      <c r="DK29" s="76">
        <v>27004</v>
      </c>
      <c r="DL29" s="76">
        <v>147004</v>
      </c>
      <c r="DM29" s="76">
        <v>142829</v>
      </c>
      <c r="DN29" s="76">
        <v>254110</v>
      </c>
      <c r="DO29" s="76">
        <v>303473</v>
      </c>
      <c r="DP29" s="76">
        <v>114971</v>
      </c>
      <c r="DQ29" s="76">
        <v>171112</v>
      </c>
      <c r="DR29" s="76">
        <v>0</v>
      </c>
      <c r="DS29" s="76">
        <v>0</v>
      </c>
      <c r="DT29" s="76">
        <v>2838131</v>
      </c>
    </row>
    <row r="30" spans="1:124" x14ac:dyDescent="0.25">
      <c r="A30" s="65">
        <v>302</v>
      </c>
      <c r="B30" s="65" t="s">
        <v>565</v>
      </c>
      <c r="C30" s="65" t="s">
        <v>535</v>
      </c>
      <c r="D30" s="65" t="s">
        <v>555</v>
      </c>
      <c r="E30" s="65">
        <v>2031</v>
      </c>
      <c r="F30" s="65">
        <v>3022031</v>
      </c>
      <c r="G30" s="65">
        <v>101285</v>
      </c>
      <c r="H30" s="65" t="s">
        <v>580</v>
      </c>
      <c r="I30" s="65" t="s">
        <v>536</v>
      </c>
      <c r="J30" s="65" t="s">
        <v>537</v>
      </c>
      <c r="K30" s="65">
        <v>3</v>
      </c>
      <c r="L30" s="65">
        <v>11</v>
      </c>
      <c r="M30" s="65" t="s">
        <v>558</v>
      </c>
      <c r="N30" s="65">
        <v>203.5</v>
      </c>
      <c r="O30" s="65">
        <v>23.6</v>
      </c>
      <c r="P30" s="65">
        <v>12</v>
      </c>
      <c r="Q30" s="65">
        <v>0</v>
      </c>
      <c r="R30" s="65" t="s">
        <v>126</v>
      </c>
      <c r="S30" s="65">
        <v>12.9</v>
      </c>
      <c r="T30" s="65" t="s">
        <v>539</v>
      </c>
      <c r="U30" s="65" t="s">
        <v>540</v>
      </c>
      <c r="V30" s="65" t="s">
        <v>555</v>
      </c>
      <c r="W30" s="65">
        <v>3.2</v>
      </c>
      <c r="X30" s="65">
        <v>17.600000000000001</v>
      </c>
      <c r="Y30" s="65">
        <v>63.4</v>
      </c>
      <c r="Z30" s="65">
        <v>0</v>
      </c>
      <c r="AA30" s="65" t="s">
        <v>541</v>
      </c>
      <c r="AB30" s="65" t="s">
        <v>542</v>
      </c>
      <c r="AC30" s="65" t="s">
        <v>543</v>
      </c>
      <c r="AD30" s="65">
        <v>0</v>
      </c>
      <c r="AE30" s="65">
        <v>90.3</v>
      </c>
      <c r="AF30" s="65">
        <v>12.3</v>
      </c>
      <c r="AG30" s="65">
        <v>2.5</v>
      </c>
      <c r="AH30" s="65">
        <v>2.2000000000000002</v>
      </c>
      <c r="AI30" s="76">
        <v>1115132</v>
      </c>
      <c r="AJ30" s="76">
        <v>0</v>
      </c>
      <c r="AK30" s="76">
        <v>40413</v>
      </c>
      <c r="AL30" s="76">
        <v>0</v>
      </c>
      <c r="AM30" s="76">
        <v>118800</v>
      </c>
      <c r="AN30" s="76">
        <v>585</v>
      </c>
      <c r="AO30" s="76">
        <v>43679</v>
      </c>
      <c r="AP30" s="76">
        <v>37749</v>
      </c>
      <c r="AQ30" s="76">
        <v>13968</v>
      </c>
      <c r="AR30" s="76">
        <v>0</v>
      </c>
      <c r="AS30" s="76">
        <v>0</v>
      </c>
      <c r="AT30" s="76">
        <v>30558</v>
      </c>
      <c r="AU30" s="76">
        <v>4560</v>
      </c>
      <c r="AV30" s="76">
        <v>0</v>
      </c>
      <c r="AW30" s="76">
        <v>0</v>
      </c>
      <c r="AX30" s="76">
        <v>0</v>
      </c>
      <c r="AY30" s="76">
        <v>36693</v>
      </c>
      <c r="AZ30" s="76">
        <v>1428169</v>
      </c>
      <c r="BA30" s="76">
        <v>1442137</v>
      </c>
      <c r="BB30" s="76">
        <v>690261</v>
      </c>
      <c r="BC30" s="76">
        <v>0</v>
      </c>
      <c r="BD30" s="76">
        <v>366640</v>
      </c>
      <c r="BE30" s="76">
        <v>31825</v>
      </c>
      <c r="BF30" s="76">
        <v>64339</v>
      </c>
      <c r="BG30" s="76">
        <v>0</v>
      </c>
      <c r="BH30" s="76">
        <v>27812</v>
      </c>
      <c r="BI30" s="76">
        <v>3049</v>
      </c>
      <c r="BJ30" s="76">
        <v>4978</v>
      </c>
      <c r="BK30" s="76">
        <v>2505</v>
      </c>
      <c r="BL30" s="76">
        <v>10731</v>
      </c>
      <c r="BM30" s="76">
        <v>41663</v>
      </c>
      <c r="BN30" s="76">
        <v>4125</v>
      </c>
      <c r="BO30" s="76">
        <v>19276</v>
      </c>
      <c r="BP30" s="76">
        <v>5107</v>
      </c>
      <c r="BQ30" s="76">
        <v>10283</v>
      </c>
      <c r="BR30" s="76">
        <v>3126</v>
      </c>
      <c r="BS30" s="76">
        <v>12382</v>
      </c>
      <c r="BT30" s="76">
        <v>48525</v>
      </c>
      <c r="BU30" s="76">
        <v>10502</v>
      </c>
      <c r="BV30" s="76">
        <v>0</v>
      </c>
      <c r="BW30" s="76">
        <v>10287</v>
      </c>
      <c r="BX30" s="76">
        <v>5979</v>
      </c>
      <c r="BY30" s="76">
        <v>7115</v>
      </c>
      <c r="BZ30" s="76">
        <v>38120</v>
      </c>
      <c r="CA30" s="76">
        <v>12235</v>
      </c>
      <c r="CB30" s="76">
        <v>32731</v>
      </c>
      <c r="CC30" s="76">
        <v>29511</v>
      </c>
      <c r="CD30" s="76">
        <v>0</v>
      </c>
      <c r="CE30" s="76">
        <v>0</v>
      </c>
      <c r="CF30" s="76">
        <v>0</v>
      </c>
      <c r="CG30" s="76">
        <v>0</v>
      </c>
      <c r="CH30" s="76">
        <v>0</v>
      </c>
      <c r="CI30" s="76">
        <v>1479139</v>
      </c>
      <c r="CJ30" s="76">
        <v>1493107</v>
      </c>
      <c r="CK30" s="76">
        <v>111211</v>
      </c>
      <c r="CL30" s="76">
        <v>0</v>
      </c>
      <c r="CM30" s="76">
        <v>14317</v>
      </c>
      <c r="CN30" s="76">
        <v>16147</v>
      </c>
      <c r="CO30" s="76">
        <v>0</v>
      </c>
      <c r="CP30" s="76">
        <v>0</v>
      </c>
      <c r="CQ30" s="76">
        <v>0</v>
      </c>
      <c r="CR30" s="76">
        <v>9920</v>
      </c>
      <c r="CS30" s="76">
        <v>0</v>
      </c>
      <c r="CT30" s="76">
        <v>7109</v>
      </c>
      <c r="CU30" s="76">
        <v>0</v>
      </c>
      <c r="CV30" s="76">
        <v>60241</v>
      </c>
      <c r="CW30" s="76">
        <v>13435</v>
      </c>
      <c r="CX30" s="76">
        <v>0</v>
      </c>
      <c r="CY30" s="76">
        <v>0</v>
      </c>
      <c r="CZ30" s="76">
        <v>60241</v>
      </c>
      <c r="DA30" s="76">
        <v>-50970</v>
      </c>
      <c r="DB30" s="76">
        <v>1355302</v>
      </c>
      <c r="DC30" s="76">
        <v>1159396</v>
      </c>
      <c r="DD30" s="76">
        <v>36693</v>
      </c>
      <c r="DE30" s="76">
        <v>159213</v>
      </c>
      <c r="DF30" s="76">
        <v>86835</v>
      </c>
      <c r="DG30" s="76">
        <v>1442137</v>
      </c>
      <c r="DH30" s="76">
        <v>14740</v>
      </c>
      <c r="DI30" s="76">
        <v>46570</v>
      </c>
      <c r="DJ30" s="76">
        <v>1182550</v>
      </c>
      <c r="DK30" s="76">
        <v>45788</v>
      </c>
      <c r="DL30" s="76">
        <v>96889</v>
      </c>
      <c r="DM30" s="76">
        <v>38120</v>
      </c>
      <c r="DN30" s="76">
        <v>74997</v>
      </c>
      <c r="DO30" s="76">
        <v>131556</v>
      </c>
      <c r="DP30" s="76">
        <v>59027</v>
      </c>
      <c r="DQ30" s="76">
        <v>62242</v>
      </c>
      <c r="DR30" s="76">
        <v>0</v>
      </c>
      <c r="DS30" s="76">
        <v>0</v>
      </c>
      <c r="DT30" s="76">
        <v>1493107</v>
      </c>
    </row>
    <row r="31" spans="1:124" x14ac:dyDescent="0.25">
      <c r="A31" s="65">
        <v>302</v>
      </c>
      <c r="B31" s="65" t="s">
        <v>565</v>
      </c>
      <c r="C31" s="65" t="s">
        <v>535</v>
      </c>
      <c r="D31" s="65" t="s">
        <v>555</v>
      </c>
      <c r="E31" s="65">
        <v>2032</v>
      </c>
      <c r="F31" s="65">
        <v>3022032</v>
      </c>
      <c r="G31" s="65">
        <v>101286</v>
      </c>
      <c r="H31" s="65" t="s">
        <v>581</v>
      </c>
      <c r="I31" s="65" t="s">
        <v>536</v>
      </c>
      <c r="J31" s="65" t="s">
        <v>537</v>
      </c>
      <c r="K31" s="65">
        <v>3</v>
      </c>
      <c r="L31" s="65">
        <v>11</v>
      </c>
      <c r="M31" s="65" t="s">
        <v>547</v>
      </c>
      <c r="N31" s="65">
        <v>518.5</v>
      </c>
      <c r="O31" s="65">
        <v>12.7</v>
      </c>
      <c r="P31" s="65">
        <v>12</v>
      </c>
      <c r="Q31" s="65">
        <v>0</v>
      </c>
      <c r="R31" s="65" t="s">
        <v>126</v>
      </c>
      <c r="S31" s="65">
        <v>23.6</v>
      </c>
      <c r="T31" s="65" t="s">
        <v>539</v>
      </c>
      <c r="U31" s="65" t="s">
        <v>540</v>
      </c>
      <c r="V31" s="65" t="s">
        <v>555</v>
      </c>
      <c r="W31" s="65">
        <v>1.9</v>
      </c>
      <c r="X31" s="65">
        <v>10.5</v>
      </c>
      <c r="Y31" s="65">
        <v>50.5</v>
      </c>
      <c r="Z31" s="65">
        <v>0</v>
      </c>
      <c r="AA31" s="65" t="s">
        <v>541</v>
      </c>
      <c r="AB31" s="65" t="s">
        <v>542</v>
      </c>
      <c r="AC31" s="65" t="s">
        <v>543</v>
      </c>
      <c r="AD31" s="65">
        <v>0</v>
      </c>
      <c r="AE31" s="65">
        <v>100</v>
      </c>
      <c r="AF31" s="65">
        <v>11.8</v>
      </c>
      <c r="AG31" s="65">
        <v>8.6999999999999993</v>
      </c>
      <c r="AH31" s="65">
        <v>2.1</v>
      </c>
      <c r="AI31" s="76">
        <v>2253437</v>
      </c>
      <c r="AJ31" s="76">
        <v>0</v>
      </c>
      <c r="AK31" s="76">
        <v>91490</v>
      </c>
      <c r="AL31" s="76">
        <v>0</v>
      </c>
      <c r="AM31" s="76">
        <v>143460</v>
      </c>
      <c r="AN31" s="76">
        <v>0</v>
      </c>
      <c r="AO31" s="76">
        <v>0</v>
      </c>
      <c r="AP31" s="76">
        <v>101281</v>
      </c>
      <c r="AQ31" s="76">
        <v>40971</v>
      </c>
      <c r="AR31" s="76">
        <v>3400</v>
      </c>
      <c r="AS31" s="76">
        <v>0</v>
      </c>
      <c r="AT31" s="76">
        <v>2527</v>
      </c>
      <c r="AU31" s="76">
        <v>127969</v>
      </c>
      <c r="AV31" s="76">
        <v>0</v>
      </c>
      <c r="AW31" s="76">
        <v>0</v>
      </c>
      <c r="AX31" s="76">
        <v>0</v>
      </c>
      <c r="AY31" s="76">
        <v>109911</v>
      </c>
      <c r="AZ31" s="76">
        <v>2830075</v>
      </c>
      <c r="BA31" s="76">
        <v>2874446</v>
      </c>
      <c r="BB31" s="76">
        <v>1266661</v>
      </c>
      <c r="BC31" s="76">
        <v>0</v>
      </c>
      <c r="BD31" s="76">
        <v>610806</v>
      </c>
      <c r="BE31" s="76">
        <v>30619</v>
      </c>
      <c r="BF31" s="76">
        <v>72589</v>
      </c>
      <c r="BG31" s="76">
        <v>0</v>
      </c>
      <c r="BH31" s="76">
        <v>52060</v>
      </c>
      <c r="BI31" s="76">
        <v>8780</v>
      </c>
      <c r="BJ31" s="76">
        <v>7386</v>
      </c>
      <c r="BK31" s="76">
        <v>9170</v>
      </c>
      <c r="BL31" s="76">
        <v>2948</v>
      </c>
      <c r="BM31" s="76">
        <v>77143</v>
      </c>
      <c r="BN31" s="76">
        <v>2792</v>
      </c>
      <c r="BO31" s="76">
        <v>40164</v>
      </c>
      <c r="BP31" s="76">
        <v>3672</v>
      </c>
      <c r="BQ31" s="76">
        <v>30525</v>
      </c>
      <c r="BR31" s="76">
        <v>25883</v>
      </c>
      <c r="BS31" s="76">
        <v>7290</v>
      </c>
      <c r="BT31" s="76">
        <v>132706</v>
      </c>
      <c r="BU31" s="76">
        <v>19957</v>
      </c>
      <c r="BV31" s="76">
        <v>0</v>
      </c>
      <c r="BW31" s="76">
        <v>18493</v>
      </c>
      <c r="BX31" s="76">
        <v>12283</v>
      </c>
      <c r="BY31" s="76">
        <v>5400</v>
      </c>
      <c r="BZ31" s="76">
        <v>139257</v>
      </c>
      <c r="CA31" s="76">
        <v>80042</v>
      </c>
      <c r="CB31" s="76">
        <v>115648</v>
      </c>
      <c r="CC31" s="76">
        <v>33707</v>
      </c>
      <c r="CD31" s="76">
        <v>0</v>
      </c>
      <c r="CE31" s="76">
        <v>0</v>
      </c>
      <c r="CF31" s="76">
        <v>0</v>
      </c>
      <c r="CG31" s="76">
        <v>0</v>
      </c>
      <c r="CH31" s="76">
        <v>0</v>
      </c>
      <c r="CI31" s="76">
        <v>2761610</v>
      </c>
      <c r="CJ31" s="76">
        <v>2805981</v>
      </c>
      <c r="CK31" s="76">
        <v>158878</v>
      </c>
      <c r="CL31" s="76">
        <v>0</v>
      </c>
      <c r="CM31" s="76">
        <v>13</v>
      </c>
      <c r="CN31" s="76">
        <v>29273</v>
      </c>
      <c r="CO31" s="76">
        <v>0</v>
      </c>
      <c r="CP31" s="76">
        <v>0</v>
      </c>
      <c r="CQ31" s="76">
        <v>0</v>
      </c>
      <c r="CR31" s="76">
        <v>9831</v>
      </c>
      <c r="CS31" s="76">
        <v>0</v>
      </c>
      <c r="CT31" s="76">
        <v>0</v>
      </c>
      <c r="CU31" s="76">
        <v>227344</v>
      </c>
      <c r="CV31" s="76">
        <v>0</v>
      </c>
      <c r="CW31" s="76">
        <v>19455</v>
      </c>
      <c r="CX31" s="76">
        <v>0</v>
      </c>
      <c r="CY31" s="76">
        <v>0</v>
      </c>
      <c r="CZ31" s="76">
        <v>227344</v>
      </c>
      <c r="DA31" s="76">
        <v>68465</v>
      </c>
      <c r="DB31" s="76">
        <v>2598298</v>
      </c>
      <c r="DC31" s="76">
        <v>2253437</v>
      </c>
      <c r="DD31" s="76">
        <v>109911</v>
      </c>
      <c r="DE31" s="76">
        <v>234950</v>
      </c>
      <c r="DF31" s="76">
        <v>276148</v>
      </c>
      <c r="DG31" s="76">
        <v>2874446</v>
      </c>
      <c r="DH31" s="76">
        <v>89212</v>
      </c>
      <c r="DI31" s="76">
        <v>71174</v>
      </c>
      <c r="DJ31" s="76">
        <v>2110442</v>
      </c>
      <c r="DK31" s="76">
        <v>79935</v>
      </c>
      <c r="DL31" s="76">
        <v>150718</v>
      </c>
      <c r="DM31" s="76">
        <v>139257</v>
      </c>
      <c r="DN31" s="76">
        <v>218910</v>
      </c>
      <c r="DO31" s="76">
        <v>320511</v>
      </c>
      <c r="DP31" s="76">
        <v>152663</v>
      </c>
      <c r="DQ31" s="76">
        <v>149355</v>
      </c>
      <c r="DR31" s="76">
        <v>0</v>
      </c>
      <c r="DS31" s="76">
        <v>0</v>
      </c>
      <c r="DT31" s="76">
        <v>2805981</v>
      </c>
    </row>
    <row r="32" spans="1:124" x14ac:dyDescent="0.25">
      <c r="A32" s="65">
        <v>302</v>
      </c>
      <c r="B32" s="65" t="s">
        <v>565</v>
      </c>
      <c r="C32" s="65" t="s">
        <v>535</v>
      </c>
      <c r="D32" s="65" t="s">
        <v>555</v>
      </c>
      <c r="E32" s="65">
        <v>2036</v>
      </c>
      <c r="F32" s="65">
        <v>3022036</v>
      </c>
      <c r="G32" s="65">
        <v>101289</v>
      </c>
      <c r="H32" s="65" t="s">
        <v>582</v>
      </c>
      <c r="I32" s="65" t="s">
        <v>536</v>
      </c>
      <c r="J32" s="65" t="s">
        <v>537</v>
      </c>
      <c r="K32" s="65">
        <v>3</v>
      </c>
      <c r="L32" s="65">
        <v>11</v>
      </c>
      <c r="M32" s="65" t="s">
        <v>547</v>
      </c>
      <c r="N32" s="65">
        <v>286</v>
      </c>
      <c r="O32" s="65">
        <v>27</v>
      </c>
      <c r="P32" s="65">
        <v>12</v>
      </c>
      <c r="Q32" s="65">
        <v>0</v>
      </c>
      <c r="R32" s="65" t="s">
        <v>126</v>
      </c>
      <c r="S32" s="65">
        <v>20.100000000000001</v>
      </c>
      <c r="T32" s="65" t="s">
        <v>539</v>
      </c>
      <c r="U32" s="65" t="s">
        <v>540</v>
      </c>
      <c r="V32" s="65" t="s">
        <v>555</v>
      </c>
      <c r="W32" s="65">
        <v>5.6</v>
      </c>
      <c r="X32" s="65">
        <v>22.7</v>
      </c>
      <c r="Y32" s="65">
        <v>45.1</v>
      </c>
      <c r="Z32" s="65">
        <v>0</v>
      </c>
      <c r="AA32" s="65" t="s">
        <v>541</v>
      </c>
      <c r="AB32" s="65" t="s">
        <v>542</v>
      </c>
      <c r="AC32" s="65" t="s">
        <v>543</v>
      </c>
      <c r="AD32" s="65">
        <v>0</v>
      </c>
      <c r="AE32" s="65">
        <v>86.5</v>
      </c>
      <c r="AF32" s="65">
        <v>18.399999999999999</v>
      </c>
      <c r="AG32" s="65">
        <v>3</v>
      </c>
      <c r="AH32" s="65">
        <v>4.5999999999999996</v>
      </c>
      <c r="AI32" s="76">
        <v>1789178</v>
      </c>
      <c r="AJ32" s="76">
        <v>0</v>
      </c>
      <c r="AK32" s="76">
        <v>292425</v>
      </c>
      <c r="AL32" s="76">
        <v>0</v>
      </c>
      <c r="AM32" s="76">
        <v>169140</v>
      </c>
      <c r="AN32" s="76">
        <v>5909</v>
      </c>
      <c r="AO32" s="76">
        <v>2668</v>
      </c>
      <c r="AP32" s="76">
        <v>76562</v>
      </c>
      <c r="AQ32" s="76">
        <v>28197</v>
      </c>
      <c r="AR32" s="76">
        <v>0</v>
      </c>
      <c r="AS32" s="76">
        <v>0</v>
      </c>
      <c r="AT32" s="76">
        <v>28046</v>
      </c>
      <c r="AU32" s="76">
        <v>18577</v>
      </c>
      <c r="AV32" s="76">
        <v>0</v>
      </c>
      <c r="AW32" s="76">
        <v>0</v>
      </c>
      <c r="AX32" s="76">
        <v>0</v>
      </c>
      <c r="AY32" s="76">
        <v>38094</v>
      </c>
      <c r="AZ32" s="76">
        <v>2420599</v>
      </c>
      <c r="BA32" s="76">
        <v>2448796</v>
      </c>
      <c r="BB32" s="76">
        <v>1004628</v>
      </c>
      <c r="BC32" s="76">
        <v>17018</v>
      </c>
      <c r="BD32" s="76">
        <v>644241</v>
      </c>
      <c r="BE32" s="76">
        <v>78139</v>
      </c>
      <c r="BF32" s="76">
        <v>28276</v>
      </c>
      <c r="BG32" s="76">
        <v>0</v>
      </c>
      <c r="BH32" s="76">
        <v>60563</v>
      </c>
      <c r="BI32" s="76">
        <v>23758</v>
      </c>
      <c r="BJ32" s="76">
        <v>8168</v>
      </c>
      <c r="BK32" s="76">
        <v>448</v>
      </c>
      <c r="BL32" s="76">
        <v>1636</v>
      </c>
      <c r="BM32" s="76">
        <v>65303</v>
      </c>
      <c r="BN32" s="76">
        <v>13923</v>
      </c>
      <c r="BO32" s="76">
        <v>6952</v>
      </c>
      <c r="BP32" s="76">
        <v>2887</v>
      </c>
      <c r="BQ32" s="76">
        <v>24927</v>
      </c>
      <c r="BR32" s="76">
        <v>18652</v>
      </c>
      <c r="BS32" s="76">
        <v>13205</v>
      </c>
      <c r="BT32" s="76">
        <v>89049</v>
      </c>
      <c r="BU32" s="76">
        <v>37817</v>
      </c>
      <c r="BV32" s="76">
        <v>0</v>
      </c>
      <c r="BW32" s="76">
        <v>15070</v>
      </c>
      <c r="BX32" s="76">
        <v>8441</v>
      </c>
      <c r="BY32" s="76">
        <v>13984</v>
      </c>
      <c r="BZ32" s="76">
        <v>77168</v>
      </c>
      <c r="CA32" s="76">
        <v>18092</v>
      </c>
      <c r="CB32" s="76">
        <v>107960</v>
      </c>
      <c r="CC32" s="76">
        <v>48662</v>
      </c>
      <c r="CD32" s="76">
        <v>0</v>
      </c>
      <c r="CE32" s="76">
        <v>0</v>
      </c>
      <c r="CF32" s="76">
        <v>102646</v>
      </c>
      <c r="CG32" s="76">
        <v>0</v>
      </c>
      <c r="CH32" s="76">
        <v>0</v>
      </c>
      <c r="CI32" s="76">
        <v>2400770</v>
      </c>
      <c r="CJ32" s="76">
        <v>2531613</v>
      </c>
      <c r="CK32" s="76">
        <v>528877</v>
      </c>
      <c r="CL32" s="76">
        <v>0</v>
      </c>
      <c r="CM32" s="76">
        <v>0</v>
      </c>
      <c r="CN32" s="76">
        <v>19467</v>
      </c>
      <c r="CO32" s="76">
        <v>0</v>
      </c>
      <c r="CP32" s="76">
        <v>102646</v>
      </c>
      <c r="CQ32" s="76">
        <v>0</v>
      </c>
      <c r="CR32" s="76">
        <v>96332</v>
      </c>
      <c r="CS32" s="76">
        <v>25782</v>
      </c>
      <c r="CT32" s="76">
        <v>0</v>
      </c>
      <c r="CU32" s="76">
        <v>49986</v>
      </c>
      <c r="CV32" s="76">
        <v>396076</v>
      </c>
      <c r="CW32" s="76">
        <v>0</v>
      </c>
      <c r="CX32" s="76">
        <v>0</v>
      </c>
      <c r="CY32" s="76">
        <v>0</v>
      </c>
      <c r="CZ32" s="76">
        <v>446062</v>
      </c>
      <c r="DA32" s="76">
        <v>-82817</v>
      </c>
      <c r="DB32" s="76">
        <v>2297414</v>
      </c>
      <c r="DC32" s="76">
        <v>1797755</v>
      </c>
      <c r="DD32" s="76">
        <v>38094</v>
      </c>
      <c r="DE32" s="76">
        <v>461565</v>
      </c>
      <c r="DF32" s="76">
        <v>151382</v>
      </c>
      <c r="DG32" s="76">
        <v>2448796</v>
      </c>
      <c r="DH32" s="76">
        <v>35558</v>
      </c>
      <c r="DI32" s="76">
        <v>94125</v>
      </c>
      <c r="DJ32" s="76">
        <v>1806828</v>
      </c>
      <c r="DK32" s="76">
        <v>79226</v>
      </c>
      <c r="DL32" s="76">
        <v>164317</v>
      </c>
      <c r="DM32" s="76">
        <v>77168</v>
      </c>
      <c r="DN32" s="76">
        <v>145280</v>
      </c>
      <c r="DO32" s="76">
        <v>298558</v>
      </c>
      <c r="DP32" s="76">
        <v>126866</v>
      </c>
      <c r="DQ32" s="76">
        <v>156622</v>
      </c>
      <c r="DR32" s="76">
        <v>102646</v>
      </c>
      <c r="DS32" s="76">
        <v>0</v>
      </c>
      <c r="DT32" s="76">
        <v>2531613</v>
      </c>
    </row>
    <row r="33" spans="1:124" x14ac:dyDescent="0.25">
      <c r="A33" s="65">
        <v>302</v>
      </c>
      <c r="B33" s="65" t="s">
        <v>565</v>
      </c>
      <c r="C33" s="65" t="s">
        <v>535</v>
      </c>
      <c r="D33" s="65" t="s">
        <v>555</v>
      </c>
      <c r="E33" s="65">
        <v>2037</v>
      </c>
      <c r="F33" s="65">
        <v>3022037</v>
      </c>
      <c r="G33" s="65">
        <v>101290</v>
      </c>
      <c r="H33" s="65" t="s">
        <v>367</v>
      </c>
      <c r="I33" s="65" t="s">
        <v>536</v>
      </c>
      <c r="J33" s="65" t="s">
        <v>537</v>
      </c>
      <c r="K33" s="65">
        <v>3</v>
      </c>
      <c r="L33" s="65">
        <v>11</v>
      </c>
      <c r="M33" s="65" t="s">
        <v>547</v>
      </c>
      <c r="N33" s="65">
        <v>279</v>
      </c>
      <c r="O33" s="65">
        <v>4.7</v>
      </c>
      <c r="P33" s="65">
        <v>12</v>
      </c>
      <c r="Q33" s="65">
        <v>0</v>
      </c>
      <c r="R33" s="65" t="s">
        <v>126</v>
      </c>
      <c r="S33" s="65">
        <v>14.6</v>
      </c>
      <c r="T33" s="65" t="s">
        <v>539</v>
      </c>
      <c r="U33" s="65" t="s">
        <v>540</v>
      </c>
      <c r="V33" s="65" t="s">
        <v>555</v>
      </c>
      <c r="W33" s="65">
        <v>2.7</v>
      </c>
      <c r="X33" s="65">
        <v>11.2</v>
      </c>
      <c r="Y33" s="65">
        <v>60.9</v>
      </c>
      <c r="Z33" s="65">
        <v>0</v>
      </c>
      <c r="AA33" s="65" t="s">
        <v>541</v>
      </c>
      <c r="AB33" s="65" t="s">
        <v>542</v>
      </c>
      <c r="AC33" s="65" t="s">
        <v>543</v>
      </c>
      <c r="AD33" s="65">
        <v>0</v>
      </c>
      <c r="AE33" s="65">
        <v>100</v>
      </c>
      <c r="AF33" s="65">
        <v>13.1</v>
      </c>
      <c r="AG33" s="65">
        <v>1.8</v>
      </c>
      <c r="AH33" s="65">
        <v>4.2</v>
      </c>
      <c r="AI33" s="76">
        <v>1374350</v>
      </c>
      <c r="AJ33" s="76">
        <v>0</v>
      </c>
      <c r="AK33" s="76">
        <v>84584</v>
      </c>
      <c r="AL33" s="76">
        <v>0</v>
      </c>
      <c r="AM33" s="76">
        <v>74680</v>
      </c>
      <c r="AN33" s="76">
        <v>540</v>
      </c>
      <c r="AO33" s="76">
        <v>3048</v>
      </c>
      <c r="AP33" s="76">
        <v>87486</v>
      </c>
      <c r="AQ33" s="76">
        <v>35189</v>
      </c>
      <c r="AR33" s="76">
        <v>13728</v>
      </c>
      <c r="AS33" s="76">
        <v>0</v>
      </c>
      <c r="AT33" s="76">
        <v>32414</v>
      </c>
      <c r="AU33" s="76">
        <v>32861</v>
      </c>
      <c r="AV33" s="76">
        <v>0</v>
      </c>
      <c r="AW33" s="76">
        <v>0</v>
      </c>
      <c r="AX33" s="76">
        <v>0</v>
      </c>
      <c r="AY33" s="76">
        <v>54763</v>
      </c>
      <c r="AZ33" s="76">
        <v>1744726</v>
      </c>
      <c r="BA33" s="76">
        <v>1793643</v>
      </c>
      <c r="BB33" s="76">
        <v>751363</v>
      </c>
      <c r="BC33" s="76">
        <v>0</v>
      </c>
      <c r="BD33" s="76">
        <v>368508</v>
      </c>
      <c r="BE33" s="76">
        <v>40369</v>
      </c>
      <c r="BF33" s="76">
        <v>54719</v>
      </c>
      <c r="BG33" s="76">
        <v>0</v>
      </c>
      <c r="BH33" s="76">
        <v>82622</v>
      </c>
      <c r="BI33" s="76">
        <v>7001</v>
      </c>
      <c r="BJ33" s="76">
        <v>2334</v>
      </c>
      <c r="BK33" s="76">
        <v>11277</v>
      </c>
      <c r="BL33" s="76">
        <v>1835</v>
      </c>
      <c r="BM33" s="76">
        <v>14808</v>
      </c>
      <c r="BN33" s="76">
        <v>326</v>
      </c>
      <c r="BO33" s="76">
        <v>21535</v>
      </c>
      <c r="BP33" s="76">
        <v>3726</v>
      </c>
      <c r="BQ33" s="76">
        <v>26458</v>
      </c>
      <c r="BR33" s="76">
        <v>33974</v>
      </c>
      <c r="BS33" s="76">
        <v>9352</v>
      </c>
      <c r="BT33" s="76">
        <v>51452</v>
      </c>
      <c r="BU33" s="76">
        <v>11826</v>
      </c>
      <c r="BV33" s="76">
        <v>0</v>
      </c>
      <c r="BW33" s="76">
        <v>14313</v>
      </c>
      <c r="BX33" s="76">
        <v>12464</v>
      </c>
      <c r="BY33" s="76">
        <v>8670</v>
      </c>
      <c r="BZ33" s="76">
        <v>72088</v>
      </c>
      <c r="CA33" s="76">
        <v>25230</v>
      </c>
      <c r="CB33" s="76">
        <v>47234</v>
      </c>
      <c r="CC33" s="76">
        <v>45229</v>
      </c>
      <c r="CD33" s="76">
        <v>0</v>
      </c>
      <c r="CE33" s="76">
        <v>0</v>
      </c>
      <c r="CF33" s="76">
        <v>418</v>
      </c>
      <c r="CG33" s="76">
        <v>0</v>
      </c>
      <c r="CH33" s="76">
        <v>0</v>
      </c>
      <c r="CI33" s="76">
        <v>1669796</v>
      </c>
      <c r="CJ33" s="76">
        <v>1719131</v>
      </c>
      <c r="CK33" s="76">
        <v>-10523</v>
      </c>
      <c r="CL33" s="76">
        <v>0</v>
      </c>
      <c r="CM33" s="76">
        <v>15414</v>
      </c>
      <c r="CN33" s="76">
        <v>21349</v>
      </c>
      <c r="CO33" s="76">
        <v>0</v>
      </c>
      <c r="CP33" s="76">
        <v>418</v>
      </c>
      <c r="CQ33" s="76">
        <v>0</v>
      </c>
      <c r="CR33" s="76">
        <v>23456</v>
      </c>
      <c r="CS33" s="76">
        <v>0</v>
      </c>
      <c r="CT33" s="76">
        <v>0</v>
      </c>
      <c r="CU33" s="76">
        <v>12875</v>
      </c>
      <c r="CV33" s="76">
        <v>51113</v>
      </c>
      <c r="CW33" s="76">
        <v>13725</v>
      </c>
      <c r="CX33" s="76">
        <v>0</v>
      </c>
      <c r="CY33" s="76">
        <v>0</v>
      </c>
      <c r="CZ33" s="76">
        <v>63988</v>
      </c>
      <c r="DA33" s="76">
        <v>74512</v>
      </c>
      <c r="DB33" s="76">
        <v>1591965</v>
      </c>
      <c r="DC33" s="76">
        <v>1377938</v>
      </c>
      <c r="DD33" s="76">
        <v>54763</v>
      </c>
      <c r="DE33" s="76">
        <v>159264</v>
      </c>
      <c r="DF33" s="76">
        <v>201678</v>
      </c>
      <c r="DG33" s="76">
        <v>1793643</v>
      </c>
      <c r="DH33" s="76">
        <v>36507</v>
      </c>
      <c r="DI33" s="76">
        <v>93792</v>
      </c>
      <c r="DJ33" s="76">
        <v>1304889</v>
      </c>
      <c r="DK33" s="76">
        <v>15134</v>
      </c>
      <c r="DL33" s="76">
        <v>77038</v>
      </c>
      <c r="DM33" s="76">
        <v>72088</v>
      </c>
      <c r="DN33" s="76">
        <v>158062</v>
      </c>
      <c r="DO33" s="76">
        <v>170054</v>
      </c>
      <c r="DP33" s="76">
        <v>63278</v>
      </c>
      <c r="DQ33" s="76">
        <v>92463</v>
      </c>
      <c r="DR33" s="76">
        <v>418</v>
      </c>
      <c r="DS33" s="76">
        <v>0</v>
      </c>
      <c r="DT33" s="76">
        <v>1719131</v>
      </c>
    </row>
    <row r="34" spans="1:124" x14ac:dyDescent="0.25">
      <c r="A34" s="65">
        <v>302</v>
      </c>
      <c r="B34" s="65" t="s">
        <v>565</v>
      </c>
      <c r="C34" s="65" t="s">
        <v>535</v>
      </c>
      <c r="D34" s="65" t="s">
        <v>555</v>
      </c>
      <c r="E34" s="65">
        <v>2041</v>
      </c>
      <c r="F34" s="65">
        <v>3022041</v>
      </c>
      <c r="G34" s="65">
        <v>139727</v>
      </c>
      <c r="H34" s="65" t="s">
        <v>583</v>
      </c>
      <c r="I34" s="65" t="s">
        <v>536</v>
      </c>
      <c r="J34" s="65" t="s">
        <v>537</v>
      </c>
      <c r="K34" s="65">
        <v>4</v>
      </c>
      <c r="L34" s="65">
        <v>11</v>
      </c>
      <c r="M34" s="65" t="s">
        <v>538</v>
      </c>
      <c r="N34" s="65">
        <v>210</v>
      </c>
      <c r="O34" s="65">
        <v>0.5</v>
      </c>
      <c r="P34" s="65">
        <v>12</v>
      </c>
      <c r="Q34" s="65">
        <v>0</v>
      </c>
      <c r="R34" s="65" t="s">
        <v>126</v>
      </c>
      <c r="S34" s="65">
        <v>19</v>
      </c>
      <c r="T34" s="65" t="s">
        <v>539</v>
      </c>
      <c r="U34" s="65" t="s">
        <v>540</v>
      </c>
      <c r="V34" s="65" t="s">
        <v>555</v>
      </c>
      <c r="W34" s="65">
        <v>0.5</v>
      </c>
      <c r="X34" s="65">
        <v>12.9</v>
      </c>
      <c r="Y34" s="65">
        <v>3.8</v>
      </c>
      <c r="Z34" s="65">
        <v>0</v>
      </c>
      <c r="AA34" s="65" t="s">
        <v>541</v>
      </c>
      <c r="AB34" s="65" t="s">
        <v>542</v>
      </c>
      <c r="AC34" s="65" t="s">
        <v>543</v>
      </c>
      <c r="AD34" s="65">
        <v>0</v>
      </c>
      <c r="AE34" s="65">
        <v>78</v>
      </c>
      <c r="AF34" s="65">
        <v>5.8</v>
      </c>
      <c r="AG34" s="65">
        <v>2</v>
      </c>
      <c r="AH34" s="65">
        <v>1.3</v>
      </c>
      <c r="AI34" s="76">
        <v>824140</v>
      </c>
      <c r="AJ34" s="76">
        <v>0</v>
      </c>
      <c r="AK34" s="76">
        <v>0</v>
      </c>
      <c r="AL34" s="76">
        <v>0</v>
      </c>
      <c r="AM34" s="76">
        <v>3960</v>
      </c>
      <c r="AN34" s="76">
        <v>0</v>
      </c>
      <c r="AO34" s="76">
        <v>25028</v>
      </c>
      <c r="AP34" s="76">
        <v>22152</v>
      </c>
      <c r="AQ34" s="76">
        <v>29072</v>
      </c>
      <c r="AR34" s="76">
        <v>4757</v>
      </c>
      <c r="AS34" s="76">
        <v>0</v>
      </c>
      <c r="AT34" s="76">
        <v>6432</v>
      </c>
      <c r="AU34" s="76">
        <v>194944</v>
      </c>
      <c r="AV34" s="76">
        <v>0</v>
      </c>
      <c r="AW34" s="76">
        <v>0</v>
      </c>
      <c r="AX34" s="76">
        <v>0</v>
      </c>
      <c r="AY34" s="76">
        <v>43415</v>
      </c>
      <c r="AZ34" s="76">
        <v>1120071</v>
      </c>
      <c r="BA34" s="76">
        <v>1153900</v>
      </c>
      <c r="BB34" s="76">
        <v>561782</v>
      </c>
      <c r="BC34" s="76">
        <v>0</v>
      </c>
      <c r="BD34" s="76">
        <v>104224</v>
      </c>
      <c r="BE34" s="76">
        <v>0</v>
      </c>
      <c r="BF34" s="76">
        <v>34474</v>
      </c>
      <c r="BG34" s="76">
        <v>0</v>
      </c>
      <c r="BH34" s="76">
        <v>5450</v>
      </c>
      <c r="BI34" s="76">
        <v>10954</v>
      </c>
      <c r="BJ34" s="76">
        <v>4858</v>
      </c>
      <c r="BK34" s="76">
        <v>14545</v>
      </c>
      <c r="BL34" s="76">
        <v>0</v>
      </c>
      <c r="BM34" s="76">
        <v>11849</v>
      </c>
      <c r="BN34" s="76">
        <v>0</v>
      </c>
      <c r="BO34" s="76">
        <v>13561</v>
      </c>
      <c r="BP34" s="76">
        <v>1510</v>
      </c>
      <c r="BQ34" s="76">
        <v>9582</v>
      </c>
      <c r="BR34" s="76">
        <v>2137</v>
      </c>
      <c r="BS34" s="76">
        <v>2788</v>
      </c>
      <c r="BT34" s="76">
        <v>109129</v>
      </c>
      <c r="BU34" s="76">
        <v>13390</v>
      </c>
      <c r="BV34" s="76">
        <v>0</v>
      </c>
      <c r="BW34" s="76">
        <v>9966</v>
      </c>
      <c r="BX34" s="76">
        <v>15242</v>
      </c>
      <c r="BY34" s="76">
        <v>3373</v>
      </c>
      <c r="BZ34" s="76">
        <v>60720</v>
      </c>
      <c r="CA34" s="76">
        <v>12511</v>
      </c>
      <c r="CB34" s="76">
        <v>65706</v>
      </c>
      <c r="CC34" s="76">
        <v>26748</v>
      </c>
      <c r="CD34" s="76">
        <v>0</v>
      </c>
      <c r="CE34" s="76">
        <v>0</v>
      </c>
      <c r="CF34" s="76">
        <v>0</v>
      </c>
      <c r="CG34" s="76">
        <v>0</v>
      </c>
      <c r="CH34" s="76">
        <v>0</v>
      </c>
      <c r="CI34" s="76">
        <v>1060670</v>
      </c>
      <c r="CJ34" s="76">
        <v>1094499</v>
      </c>
      <c r="CK34" s="76">
        <v>87790</v>
      </c>
      <c r="CL34" s="76">
        <v>0</v>
      </c>
      <c r="CM34" s="76">
        <v>1</v>
      </c>
      <c r="CN34" s="76">
        <v>0</v>
      </c>
      <c r="CO34" s="76">
        <v>0</v>
      </c>
      <c r="CP34" s="76">
        <v>0</v>
      </c>
      <c r="CQ34" s="76">
        <v>0</v>
      </c>
      <c r="CR34" s="76">
        <v>0</v>
      </c>
      <c r="CS34" s="76">
        <v>0</v>
      </c>
      <c r="CT34" s="76">
        <v>0</v>
      </c>
      <c r="CU34" s="76">
        <v>0</v>
      </c>
      <c r="CV34" s="76">
        <v>147191</v>
      </c>
      <c r="CW34" s="76">
        <v>0</v>
      </c>
      <c r="CX34" s="76">
        <v>1</v>
      </c>
      <c r="CY34" s="76">
        <v>0</v>
      </c>
      <c r="CZ34" s="76">
        <v>147191</v>
      </c>
      <c r="DA34" s="76">
        <v>59401</v>
      </c>
      <c r="DB34" s="76">
        <v>896543</v>
      </c>
      <c r="DC34" s="76">
        <v>849168</v>
      </c>
      <c r="DD34" s="76">
        <v>43415</v>
      </c>
      <c r="DE34" s="76">
        <v>3960</v>
      </c>
      <c r="DF34" s="76">
        <v>257357</v>
      </c>
      <c r="DG34" s="76">
        <v>1153900</v>
      </c>
      <c r="DH34" s="76">
        <v>27056</v>
      </c>
      <c r="DI34" s="76">
        <v>21262</v>
      </c>
      <c r="DJ34" s="76">
        <v>748798</v>
      </c>
      <c r="DK34" s="76">
        <v>11849</v>
      </c>
      <c r="DL34" s="76">
        <v>25410</v>
      </c>
      <c r="DM34" s="76">
        <v>60720</v>
      </c>
      <c r="DN34" s="76">
        <v>91979</v>
      </c>
      <c r="DO34" s="76">
        <v>224939</v>
      </c>
      <c r="DP34" s="76">
        <v>122519</v>
      </c>
      <c r="DQ34" s="76">
        <v>92454</v>
      </c>
      <c r="DR34" s="76">
        <v>0</v>
      </c>
      <c r="DS34" s="76">
        <v>0</v>
      </c>
      <c r="DT34" s="76">
        <v>1094499</v>
      </c>
    </row>
    <row r="35" spans="1:124" x14ac:dyDescent="0.25">
      <c r="A35" s="65">
        <v>302</v>
      </c>
      <c r="B35" s="65" t="s">
        <v>565</v>
      </c>
      <c r="C35" s="65" t="s">
        <v>535</v>
      </c>
      <c r="D35" s="65" t="s">
        <v>555</v>
      </c>
      <c r="E35" s="65">
        <v>2042</v>
      </c>
      <c r="F35" s="65">
        <v>3022042</v>
      </c>
      <c r="G35" s="65">
        <v>101293</v>
      </c>
      <c r="H35" s="65" t="s">
        <v>584</v>
      </c>
      <c r="I35" s="65" t="s">
        <v>536</v>
      </c>
      <c r="J35" s="65" t="s">
        <v>537</v>
      </c>
      <c r="K35" s="65">
        <v>5</v>
      </c>
      <c r="L35" s="65">
        <v>11</v>
      </c>
      <c r="M35" s="65" t="s">
        <v>547</v>
      </c>
      <c r="N35" s="65">
        <v>360</v>
      </c>
      <c r="O35" s="65">
        <v>5.8</v>
      </c>
      <c r="P35" s="65">
        <v>12</v>
      </c>
      <c r="Q35" s="65">
        <v>0</v>
      </c>
      <c r="R35" s="65" t="s">
        <v>126</v>
      </c>
      <c r="S35" s="65">
        <v>14.7</v>
      </c>
      <c r="T35" s="65" t="s">
        <v>539</v>
      </c>
      <c r="U35" s="65" t="s">
        <v>540</v>
      </c>
      <c r="V35" s="65" t="s">
        <v>555</v>
      </c>
      <c r="W35" s="65">
        <v>2.2000000000000002</v>
      </c>
      <c r="X35" s="65">
        <v>8.6</v>
      </c>
      <c r="Y35" s="65">
        <v>24.2</v>
      </c>
      <c r="Z35" s="65">
        <v>0</v>
      </c>
      <c r="AA35" s="65" t="s">
        <v>541</v>
      </c>
      <c r="AB35" s="65" t="s">
        <v>542</v>
      </c>
      <c r="AC35" s="65" t="s">
        <v>543</v>
      </c>
      <c r="AD35" s="65">
        <v>0</v>
      </c>
      <c r="AE35" s="65">
        <v>100</v>
      </c>
      <c r="AF35" s="65">
        <v>15.9</v>
      </c>
      <c r="AG35" s="65">
        <v>2.5</v>
      </c>
      <c r="AH35" s="65">
        <v>3</v>
      </c>
      <c r="AI35" s="76">
        <v>1386087</v>
      </c>
      <c r="AJ35" s="76">
        <v>0</v>
      </c>
      <c r="AK35" s="76">
        <v>79501</v>
      </c>
      <c r="AL35" s="76">
        <v>0</v>
      </c>
      <c r="AM35" s="76">
        <v>60040</v>
      </c>
      <c r="AN35" s="76">
        <v>0</v>
      </c>
      <c r="AO35" s="76">
        <v>3307</v>
      </c>
      <c r="AP35" s="76">
        <v>108395</v>
      </c>
      <c r="AQ35" s="76">
        <v>38754</v>
      </c>
      <c r="AR35" s="76">
        <v>0</v>
      </c>
      <c r="AS35" s="76">
        <v>0</v>
      </c>
      <c r="AT35" s="76">
        <v>34455</v>
      </c>
      <c r="AU35" s="76">
        <v>9568</v>
      </c>
      <c r="AV35" s="76">
        <v>0</v>
      </c>
      <c r="AW35" s="76">
        <v>0</v>
      </c>
      <c r="AX35" s="76">
        <v>0</v>
      </c>
      <c r="AY35" s="76">
        <v>89863</v>
      </c>
      <c r="AZ35" s="76">
        <v>1771216</v>
      </c>
      <c r="BA35" s="76">
        <v>1809970</v>
      </c>
      <c r="BB35" s="76">
        <v>696335</v>
      </c>
      <c r="BC35" s="76">
        <v>0</v>
      </c>
      <c r="BD35" s="76">
        <v>428056</v>
      </c>
      <c r="BE35" s="76">
        <v>14</v>
      </c>
      <c r="BF35" s="76">
        <v>85185</v>
      </c>
      <c r="BG35" s="76">
        <v>0</v>
      </c>
      <c r="BH35" s="76">
        <v>126198</v>
      </c>
      <c r="BI35" s="76">
        <v>7419</v>
      </c>
      <c r="BJ35" s="76">
        <v>1245</v>
      </c>
      <c r="BK35" s="76">
        <v>4812</v>
      </c>
      <c r="BL35" s="76">
        <v>1754</v>
      </c>
      <c r="BM35" s="76">
        <v>11543</v>
      </c>
      <c r="BN35" s="76">
        <v>3551</v>
      </c>
      <c r="BO35" s="76">
        <v>31774</v>
      </c>
      <c r="BP35" s="76">
        <v>1257</v>
      </c>
      <c r="BQ35" s="76">
        <v>18911</v>
      </c>
      <c r="BR35" s="76">
        <v>21204</v>
      </c>
      <c r="BS35" s="76">
        <v>5004</v>
      </c>
      <c r="BT35" s="76">
        <v>58170</v>
      </c>
      <c r="BU35" s="76">
        <v>6697</v>
      </c>
      <c r="BV35" s="76">
        <v>0</v>
      </c>
      <c r="BW35" s="76">
        <v>10106</v>
      </c>
      <c r="BX35" s="76">
        <v>8088</v>
      </c>
      <c r="BY35" s="76">
        <v>5680</v>
      </c>
      <c r="BZ35" s="76">
        <v>112881</v>
      </c>
      <c r="CA35" s="76">
        <v>14382</v>
      </c>
      <c r="CB35" s="76">
        <v>71816</v>
      </c>
      <c r="CC35" s="76">
        <v>26220</v>
      </c>
      <c r="CD35" s="76">
        <v>0</v>
      </c>
      <c r="CE35" s="76">
        <v>0</v>
      </c>
      <c r="CF35" s="76">
        <v>0</v>
      </c>
      <c r="CG35" s="76">
        <v>0</v>
      </c>
      <c r="CH35" s="76">
        <v>0</v>
      </c>
      <c r="CI35" s="76">
        <v>1719548</v>
      </c>
      <c r="CJ35" s="76">
        <v>1758302</v>
      </c>
      <c r="CK35" s="76">
        <v>80106</v>
      </c>
      <c r="CL35" s="76">
        <v>0</v>
      </c>
      <c r="CM35" s="76">
        <v>0</v>
      </c>
      <c r="CN35" s="76">
        <v>21306</v>
      </c>
      <c r="CO35" s="76">
        <v>10000</v>
      </c>
      <c r="CP35" s="76">
        <v>0</v>
      </c>
      <c r="CQ35" s="76">
        <v>0</v>
      </c>
      <c r="CR35" s="76">
        <v>20000</v>
      </c>
      <c r="CS35" s="76">
        <v>0</v>
      </c>
      <c r="CT35" s="76">
        <v>0</v>
      </c>
      <c r="CU35" s="76">
        <v>25631</v>
      </c>
      <c r="CV35" s="76">
        <v>106140</v>
      </c>
      <c r="CW35" s="76">
        <v>11306</v>
      </c>
      <c r="CX35" s="76">
        <v>0</v>
      </c>
      <c r="CY35" s="76">
        <v>0</v>
      </c>
      <c r="CZ35" s="76">
        <v>131771</v>
      </c>
      <c r="DA35" s="76">
        <v>51668</v>
      </c>
      <c r="DB35" s="76">
        <v>1618798</v>
      </c>
      <c r="DC35" s="76">
        <v>1389394</v>
      </c>
      <c r="DD35" s="76">
        <v>89863</v>
      </c>
      <c r="DE35" s="76">
        <v>139541</v>
      </c>
      <c r="DF35" s="76">
        <v>191172</v>
      </c>
      <c r="DG35" s="76">
        <v>1809970</v>
      </c>
      <c r="DH35" s="76">
        <v>19194</v>
      </c>
      <c r="DI35" s="76">
        <v>136616</v>
      </c>
      <c r="DJ35" s="76">
        <v>1365386</v>
      </c>
      <c r="DK35" s="76">
        <v>15094</v>
      </c>
      <c r="DL35" s="76">
        <v>46882</v>
      </c>
      <c r="DM35" s="76">
        <v>112881</v>
      </c>
      <c r="DN35" s="76">
        <v>167345</v>
      </c>
      <c r="DO35" s="76">
        <v>173009</v>
      </c>
      <c r="DP35" s="76">
        <v>64867</v>
      </c>
      <c r="DQ35" s="76">
        <v>98036</v>
      </c>
      <c r="DR35" s="76">
        <v>0</v>
      </c>
      <c r="DS35" s="76">
        <v>0</v>
      </c>
      <c r="DT35" s="76">
        <v>1758302</v>
      </c>
    </row>
    <row r="36" spans="1:124" x14ac:dyDescent="0.25">
      <c r="A36" s="65">
        <v>302</v>
      </c>
      <c r="B36" s="65" t="s">
        <v>565</v>
      </c>
      <c r="C36" s="65" t="s">
        <v>535</v>
      </c>
      <c r="D36" s="65" t="s">
        <v>555</v>
      </c>
      <c r="E36" s="65">
        <v>2043</v>
      </c>
      <c r="F36" s="65">
        <v>3022043</v>
      </c>
      <c r="G36" s="65">
        <v>101294</v>
      </c>
      <c r="H36" s="65" t="s">
        <v>196</v>
      </c>
      <c r="I36" s="65" t="s">
        <v>563</v>
      </c>
      <c r="J36" s="65" t="s">
        <v>537</v>
      </c>
      <c r="K36" s="65">
        <v>7</v>
      </c>
      <c r="L36" s="65">
        <v>11</v>
      </c>
      <c r="M36" s="65" t="s">
        <v>547</v>
      </c>
      <c r="N36" s="65">
        <v>474</v>
      </c>
      <c r="O36" s="65">
        <v>10.3</v>
      </c>
      <c r="P36" s="65">
        <v>12</v>
      </c>
      <c r="Q36" s="65">
        <v>0</v>
      </c>
      <c r="R36" s="65" t="s">
        <v>126</v>
      </c>
      <c r="S36" s="65">
        <v>21.6</v>
      </c>
      <c r="T36" s="65" t="s">
        <v>539</v>
      </c>
      <c r="U36" s="65" t="s">
        <v>540</v>
      </c>
      <c r="V36" s="65" t="s">
        <v>555</v>
      </c>
      <c r="W36" s="65">
        <v>3.8</v>
      </c>
      <c r="X36" s="65">
        <v>7.4</v>
      </c>
      <c r="Y36" s="65">
        <v>39.700000000000003</v>
      </c>
      <c r="Z36" s="65">
        <v>0</v>
      </c>
      <c r="AA36" s="65" t="s">
        <v>541</v>
      </c>
      <c r="AB36" s="65" t="s">
        <v>542</v>
      </c>
      <c r="AC36" s="65" t="s">
        <v>543</v>
      </c>
      <c r="AD36" s="65">
        <v>0</v>
      </c>
      <c r="AE36" s="65">
        <v>90.7</v>
      </c>
      <c r="AF36" s="65">
        <v>9.8000000000000007</v>
      </c>
      <c r="AG36" s="65">
        <v>3.6</v>
      </c>
      <c r="AH36" s="65">
        <v>2.8</v>
      </c>
      <c r="AI36" s="76">
        <v>1822873</v>
      </c>
      <c r="AJ36" s="76">
        <v>0</v>
      </c>
      <c r="AK36" s="76">
        <v>194997</v>
      </c>
      <c r="AL36" s="76">
        <v>0</v>
      </c>
      <c r="AM36" s="76">
        <v>143860</v>
      </c>
      <c r="AN36" s="76">
        <v>4800</v>
      </c>
      <c r="AO36" s="76">
        <v>5035</v>
      </c>
      <c r="AP36" s="76">
        <v>90664</v>
      </c>
      <c r="AQ36" s="76">
        <v>111581</v>
      </c>
      <c r="AR36" s="76">
        <v>27456</v>
      </c>
      <c r="AS36" s="76">
        <v>1683</v>
      </c>
      <c r="AT36" s="76">
        <v>69433</v>
      </c>
      <c r="AU36" s="76">
        <v>16812</v>
      </c>
      <c r="AV36" s="76">
        <v>0</v>
      </c>
      <c r="AW36" s="76">
        <v>0</v>
      </c>
      <c r="AX36" s="76">
        <v>0</v>
      </c>
      <c r="AY36" s="76">
        <v>25150</v>
      </c>
      <c r="AZ36" s="76">
        <v>2375307</v>
      </c>
      <c r="BA36" s="76">
        <v>2514344</v>
      </c>
      <c r="BB36" s="76">
        <v>1052085</v>
      </c>
      <c r="BC36" s="76">
        <v>0</v>
      </c>
      <c r="BD36" s="76">
        <v>350476</v>
      </c>
      <c r="BE36" s="76">
        <v>35473</v>
      </c>
      <c r="BF36" s="76">
        <v>106240</v>
      </c>
      <c r="BG36" s="76">
        <v>0</v>
      </c>
      <c r="BH36" s="76">
        <v>32368</v>
      </c>
      <c r="BI36" s="76">
        <v>10231</v>
      </c>
      <c r="BJ36" s="76">
        <v>4414</v>
      </c>
      <c r="BK36" s="76">
        <v>11003</v>
      </c>
      <c r="BL36" s="76">
        <v>7915</v>
      </c>
      <c r="BM36" s="76">
        <v>45330</v>
      </c>
      <c r="BN36" s="76">
        <v>4694</v>
      </c>
      <c r="BO36" s="76">
        <v>64949</v>
      </c>
      <c r="BP36" s="76">
        <v>8658</v>
      </c>
      <c r="BQ36" s="76">
        <v>39346</v>
      </c>
      <c r="BR36" s="76">
        <v>13498</v>
      </c>
      <c r="BS36" s="76">
        <v>10705</v>
      </c>
      <c r="BT36" s="76">
        <v>133516</v>
      </c>
      <c r="BU36" s="76">
        <v>17531</v>
      </c>
      <c r="BV36" s="76">
        <v>0</v>
      </c>
      <c r="BW36" s="76">
        <v>17238</v>
      </c>
      <c r="BX36" s="76">
        <v>13232</v>
      </c>
      <c r="BY36" s="76">
        <v>311</v>
      </c>
      <c r="BZ36" s="76">
        <v>113658</v>
      </c>
      <c r="CA36" s="76">
        <v>158882</v>
      </c>
      <c r="CB36" s="76">
        <v>193053</v>
      </c>
      <c r="CC36" s="76">
        <v>35104</v>
      </c>
      <c r="CD36" s="76">
        <v>0</v>
      </c>
      <c r="CE36" s="76">
        <v>0</v>
      </c>
      <c r="CF36" s="76">
        <v>0</v>
      </c>
      <c r="CG36" s="76">
        <v>0</v>
      </c>
      <c r="CH36" s="76">
        <v>0</v>
      </c>
      <c r="CI36" s="76">
        <v>2340873</v>
      </c>
      <c r="CJ36" s="76">
        <v>2479910</v>
      </c>
      <c r="CK36" s="76">
        <v>192321</v>
      </c>
      <c r="CL36" s="76">
        <v>0</v>
      </c>
      <c r="CM36" s="76">
        <v>0</v>
      </c>
      <c r="CN36" s="76">
        <v>24947</v>
      </c>
      <c r="CO36" s="76">
        <v>0</v>
      </c>
      <c r="CP36" s="76">
        <v>0</v>
      </c>
      <c r="CQ36" s="76">
        <v>0</v>
      </c>
      <c r="CR36" s="76">
        <v>0</v>
      </c>
      <c r="CS36" s="76">
        <v>0</v>
      </c>
      <c r="CT36" s="76">
        <v>10140</v>
      </c>
      <c r="CU36" s="76">
        <v>48935</v>
      </c>
      <c r="CV36" s="76">
        <v>177822</v>
      </c>
      <c r="CW36" s="76">
        <v>14807</v>
      </c>
      <c r="CX36" s="76">
        <v>0</v>
      </c>
      <c r="CY36" s="76">
        <v>0</v>
      </c>
      <c r="CZ36" s="76">
        <v>226757</v>
      </c>
      <c r="DA36" s="76">
        <v>34434</v>
      </c>
      <c r="DB36" s="76">
        <v>2196715</v>
      </c>
      <c r="DC36" s="76">
        <v>1832708</v>
      </c>
      <c r="DD36" s="76">
        <v>25150</v>
      </c>
      <c r="DE36" s="76">
        <v>338857</v>
      </c>
      <c r="DF36" s="76">
        <v>317629</v>
      </c>
      <c r="DG36" s="76">
        <v>2514344</v>
      </c>
      <c r="DH36" s="76">
        <v>169885</v>
      </c>
      <c r="DI36" s="76">
        <v>54928</v>
      </c>
      <c r="DJ36" s="76">
        <v>1733614</v>
      </c>
      <c r="DK36" s="76">
        <v>50024</v>
      </c>
      <c r="DL36" s="76">
        <v>150446</v>
      </c>
      <c r="DM36" s="76">
        <v>113658</v>
      </c>
      <c r="DN36" s="76">
        <v>199097</v>
      </c>
      <c r="DO36" s="76">
        <v>396442</v>
      </c>
      <c r="DP36" s="76">
        <v>151047</v>
      </c>
      <c r="DQ36" s="76">
        <v>228157</v>
      </c>
      <c r="DR36" s="76">
        <v>0</v>
      </c>
      <c r="DS36" s="76">
        <v>0</v>
      </c>
      <c r="DT36" s="76">
        <v>2479910</v>
      </c>
    </row>
    <row r="37" spans="1:124" x14ac:dyDescent="0.25">
      <c r="A37" s="65">
        <v>302</v>
      </c>
      <c r="B37" s="65" t="s">
        <v>565</v>
      </c>
      <c r="C37" s="65" t="s">
        <v>535</v>
      </c>
      <c r="D37" s="65" t="s">
        <v>555</v>
      </c>
      <c r="E37" s="65">
        <v>2044</v>
      </c>
      <c r="F37" s="65">
        <v>3022044</v>
      </c>
      <c r="G37" s="65">
        <v>101295</v>
      </c>
      <c r="H37" s="65" t="s">
        <v>195</v>
      </c>
      <c r="I37" s="65" t="s">
        <v>564</v>
      </c>
      <c r="J37" s="65" t="s">
        <v>537</v>
      </c>
      <c r="K37" s="65">
        <v>5</v>
      </c>
      <c r="L37" s="65">
        <v>7</v>
      </c>
      <c r="M37" s="65" t="s">
        <v>547</v>
      </c>
      <c r="N37" s="65">
        <v>360</v>
      </c>
      <c r="O37" s="65">
        <v>10.3</v>
      </c>
      <c r="P37" s="65">
        <v>12</v>
      </c>
      <c r="Q37" s="65">
        <v>0</v>
      </c>
      <c r="R37" s="65" t="s">
        <v>126</v>
      </c>
      <c r="S37" s="65">
        <v>16.399999999999999</v>
      </c>
      <c r="T37" s="65" t="s">
        <v>539</v>
      </c>
      <c r="U37" s="65" t="s">
        <v>540</v>
      </c>
      <c r="V37" s="65" t="s">
        <v>555</v>
      </c>
      <c r="W37" s="65">
        <v>1.4</v>
      </c>
      <c r="X37" s="65">
        <v>9.6999999999999993</v>
      </c>
      <c r="Y37" s="65">
        <v>63.3</v>
      </c>
      <c r="Z37" s="65">
        <v>0</v>
      </c>
      <c r="AA37" s="65" t="s">
        <v>541</v>
      </c>
      <c r="AB37" s="65" t="s">
        <v>542</v>
      </c>
      <c r="AC37" s="65" t="s">
        <v>543</v>
      </c>
      <c r="AD37" s="65">
        <v>0</v>
      </c>
      <c r="AE37" s="65">
        <v>100</v>
      </c>
      <c r="AF37" s="65">
        <v>12.5</v>
      </c>
      <c r="AG37" s="65">
        <v>2.8</v>
      </c>
      <c r="AH37" s="65">
        <v>2.1</v>
      </c>
      <c r="AI37" s="76">
        <v>1536565</v>
      </c>
      <c r="AJ37" s="76">
        <v>0</v>
      </c>
      <c r="AK37" s="76">
        <v>55487</v>
      </c>
      <c r="AL37" s="76">
        <v>0</v>
      </c>
      <c r="AM37" s="76">
        <v>69620</v>
      </c>
      <c r="AN37" s="76">
        <v>0</v>
      </c>
      <c r="AO37" s="76">
        <v>9039</v>
      </c>
      <c r="AP37" s="76">
        <v>57933</v>
      </c>
      <c r="AQ37" s="76">
        <v>1509</v>
      </c>
      <c r="AR37" s="76">
        <v>7040</v>
      </c>
      <c r="AS37" s="76">
        <v>366</v>
      </c>
      <c r="AT37" s="76">
        <v>40287</v>
      </c>
      <c r="AU37" s="76">
        <v>19126</v>
      </c>
      <c r="AV37" s="76">
        <v>0</v>
      </c>
      <c r="AW37" s="76">
        <v>0</v>
      </c>
      <c r="AX37" s="76">
        <v>0</v>
      </c>
      <c r="AY37" s="76">
        <v>149849</v>
      </c>
      <c r="AZ37" s="76">
        <v>1938272</v>
      </c>
      <c r="BA37" s="76">
        <v>1946821</v>
      </c>
      <c r="BB37" s="76">
        <v>837558</v>
      </c>
      <c r="BC37" s="76">
        <v>0</v>
      </c>
      <c r="BD37" s="76">
        <v>378412</v>
      </c>
      <c r="BE37" s="76">
        <v>43020</v>
      </c>
      <c r="BF37" s="76">
        <v>99199</v>
      </c>
      <c r="BG37" s="76">
        <v>0</v>
      </c>
      <c r="BH37" s="76">
        <v>59801</v>
      </c>
      <c r="BI37" s="76">
        <v>8859</v>
      </c>
      <c r="BJ37" s="76">
        <v>3941</v>
      </c>
      <c r="BK37" s="76">
        <v>8670</v>
      </c>
      <c r="BL37" s="76">
        <v>8427</v>
      </c>
      <c r="BM37" s="76">
        <v>15815</v>
      </c>
      <c r="BN37" s="76">
        <v>7989</v>
      </c>
      <c r="BO37" s="76">
        <v>45156</v>
      </c>
      <c r="BP37" s="76">
        <v>4043</v>
      </c>
      <c r="BQ37" s="76">
        <v>25318</v>
      </c>
      <c r="BR37" s="76">
        <v>16042</v>
      </c>
      <c r="BS37" s="76">
        <v>12894</v>
      </c>
      <c r="BT37" s="76">
        <v>64538</v>
      </c>
      <c r="BU37" s="76">
        <v>9485</v>
      </c>
      <c r="BV37" s="76">
        <v>0</v>
      </c>
      <c r="BW37" s="76">
        <v>17109</v>
      </c>
      <c r="BX37" s="76">
        <v>8602</v>
      </c>
      <c r="BY37" s="76">
        <v>5632</v>
      </c>
      <c r="BZ37" s="76">
        <v>118949</v>
      </c>
      <c r="CA37" s="76">
        <v>23907</v>
      </c>
      <c r="CB37" s="76">
        <v>74362</v>
      </c>
      <c r="CC37" s="76">
        <v>24004</v>
      </c>
      <c r="CD37" s="76">
        <v>0</v>
      </c>
      <c r="CE37" s="76">
        <v>0</v>
      </c>
      <c r="CF37" s="76">
        <v>0</v>
      </c>
      <c r="CG37" s="76">
        <v>0</v>
      </c>
      <c r="CH37" s="76">
        <v>0</v>
      </c>
      <c r="CI37" s="76">
        <v>1913183</v>
      </c>
      <c r="CJ37" s="76">
        <v>1921732</v>
      </c>
      <c r="CK37" s="76">
        <v>69526</v>
      </c>
      <c r="CL37" s="76">
        <v>0</v>
      </c>
      <c r="CM37" s="76">
        <v>8084</v>
      </c>
      <c r="CN37" s="76">
        <v>22563</v>
      </c>
      <c r="CO37" s="76">
        <v>0</v>
      </c>
      <c r="CP37" s="76">
        <v>0</v>
      </c>
      <c r="CQ37" s="76">
        <v>0</v>
      </c>
      <c r="CR37" s="76">
        <v>16062</v>
      </c>
      <c r="CS37" s="76">
        <v>0</v>
      </c>
      <c r="CT37" s="76">
        <v>0</v>
      </c>
      <c r="CU37" s="76">
        <v>0</v>
      </c>
      <c r="CV37" s="76">
        <v>94609</v>
      </c>
      <c r="CW37" s="76">
        <v>14585</v>
      </c>
      <c r="CX37" s="76">
        <v>0</v>
      </c>
      <c r="CY37" s="76">
        <v>0</v>
      </c>
      <c r="CZ37" s="76">
        <v>94609</v>
      </c>
      <c r="DA37" s="76">
        <v>25089</v>
      </c>
      <c r="DB37" s="76">
        <v>1820560</v>
      </c>
      <c r="DC37" s="76">
        <v>1545604</v>
      </c>
      <c r="DD37" s="76">
        <v>149849</v>
      </c>
      <c r="DE37" s="76">
        <v>125107</v>
      </c>
      <c r="DF37" s="76">
        <v>126261</v>
      </c>
      <c r="DG37" s="76">
        <v>1946821</v>
      </c>
      <c r="DH37" s="76">
        <v>32577</v>
      </c>
      <c r="DI37" s="76">
        <v>81028</v>
      </c>
      <c r="DJ37" s="76">
        <v>1428774</v>
      </c>
      <c r="DK37" s="76">
        <v>23804</v>
      </c>
      <c r="DL37" s="76">
        <v>111980</v>
      </c>
      <c r="DM37" s="76">
        <v>118949</v>
      </c>
      <c r="DN37" s="76">
        <v>185848</v>
      </c>
      <c r="DO37" s="76">
        <v>189498</v>
      </c>
      <c r="DP37" s="76">
        <v>74023</v>
      </c>
      <c r="DQ37" s="76">
        <v>98366</v>
      </c>
      <c r="DR37" s="76">
        <v>0</v>
      </c>
      <c r="DS37" s="76">
        <v>0</v>
      </c>
      <c r="DT37" s="76">
        <v>1921732</v>
      </c>
    </row>
    <row r="38" spans="1:124" x14ac:dyDescent="0.25">
      <c r="A38" s="65">
        <v>302</v>
      </c>
      <c r="B38" s="65" t="s">
        <v>565</v>
      </c>
      <c r="C38" s="65" t="s">
        <v>535</v>
      </c>
      <c r="D38" s="65" t="s">
        <v>555</v>
      </c>
      <c r="E38" s="65">
        <v>2045</v>
      </c>
      <c r="F38" s="65">
        <v>3022045</v>
      </c>
      <c r="G38" s="65">
        <v>101296</v>
      </c>
      <c r="H38" s="65" t="s">
        <v>585</v>
      </c>
      <c r="I38" s="65" t="s">
        <v>536</v>
      </c>
      <c r="J38" s="65" t="s">
        <v>537</v>
      </c>
      <c r="K38" s="65">
        <v>3</v>
      </c>
      <c r="L38" s="65">
        <v>11</v>
      </c>
      <c r="M38" s="65" t="s">
        <v>547</v>
      </c>
      <c r="N38" s="65">
        <v>268.5</v>
      </c>
      <c r="O38" s="65">
        <v>12.3</v>
      </c>
      <c r="P38" s="65">
        <v>12</v>
      </c>
      <c r="Q38" s="65">
        <v>0</v>
      </c>
      <c r="R38" s="65" t="s">
        <v>126</v>
      </c>
      <c r="S38" s="65">
        <v>14.3</v>
      </c>
      <c r="T38" s="65" t="s">
        <v>539</v>
      </c>
      <c r="U38" s="65" t="s">
        <v>540</v>
      </c>
      <c r="V38" s="65" t="s">
        <v>555</v>
      </c>
      <c r="W38" s="65">
        <v>2.1</v>
      </c>
      <c r="X38" s="65">
        <v>9.1</v>
      </c>
      <c r="Y38" s="65">
        <v>74.099999999999994</v>
      </c>
      <c r="Z38" s="65">
        <v>0</v>
      </c>
      <c r="AA38" s="65" t="s">
        <v>541</v>
      </c>
      <c r="AB38" s="65" t="s">
        <v>542</v>
      </c>
      <c r="AC38" s="65" t="s">
        <v>543</v>
      </c>
      <c r="AD38" s="65">
        <v>0</v>
      </c>
      <c r="AE38" s="65">
        <v>93</v>
      </c>
      <c r="AF38" s="65">
        <v>18.5</v>
      </c>
      <c r="AG38" s="65">
        <v>1.8</v>
      </c>
      <c r="AH38" s="65">
        <v>2.5</v>
      </c>
      <c r="AI38" s="76">
        <v>1325711</v>
      </c>
      <c r="AJ38" s="76">
        <v>0</v>
      </c>
      <c r="AK38" s="76">
        <v>47846</v>
      </c>
      <c r="AL38" s="76">
        <v>0</v>
      </c>
      <c r="AM38" s="76">
        <v>86931</v>
      </c>
      <c r="AN38" s="76">
        <v>303</v>
      </c>
      <c r="AO38" s="76">
        <v>0</v>
      </c>
      <c r="AP38" s="76">
        <v>57908</v>
      </c>
      <c r="AQ38" s="76">
        <v>27909</v>
      </c>
      <c r="AR38" s="76">
        <v>15639</v>
      </c>
      <c r="AS38" s="76">
        <v>4467</v>
      </c>
      <c r="AT38" s="76">
        <v>22538</v>
      </c>
      <c r="AU38" s="76">
        <v>41491</v>
      </c>
      <c r="AV38" s="76">
        <v>0</v>
      </c>
      <c r="AW38" s="76">
        <v>0</v>
      </c>
      <c r="AX38" s="76">
        <v>0</v>
      </c>
      <c r="AY38" s="76">
        <v>45340</v>
      </c>
      <c r="AZ38" s="76">
        <v>1632535</v>
      </c>
      <c r="BA38" s="76">
        <v>1676083</v>
      </c>
      <c r="BB38" s="76">
        <v>753218</v>
      </c>
      <c r="BC38" s="76">
        <v>0</v>
      </c>
      <c r="BD38" s="76">
        <v>428871</v>
      </c>
      <c r="BE38" s="76">
        <v>22633</v>
      </c>
      <c r="BF38" s="76">
        <v>43910</v>
      </c>
      <c r="BG38" s="76">
        <v>0</v>
      </c>
      <c r="BH38" s="76">
        <v>39823</v>
      </c>
      <c r="BI38" s="76">
        <v>8887</v>
      </c>
      <c r="BJ38" s="76">
        <v>10781</v>
      </c>
      <c r="BK38" s="76">
        <v>14614</v>
      </c>
      <c r="BL38" s="76">
        <v>1528</v>
      </c>
      <c r="BM38" s="76">
        <v>24511</v>
      </c>
      <c r="BN38" s="76">
        <v>1685</v>
      </c>
      <c r="BO38" s="76">
        <v>21002</v>
      </c>
      <c r="BP38" s="76">
        <v>2348</v>
      </c>
      <c r="BQ38" s="76">
        <v>18437</v>
      </c>
      <c r="BR38" s="76">
        <v>23291</v>
      </c>
      <c r="BS38" s="76">
        <v>6726</v>
      </c>
      <c r="BT38" s="76">
        <v>139813</v>
      </c>
      <c r="BU38" s="76">
        <v>12918</v>
      </c>
      <c r="BV38" s="76">
        <v>0</v>
      </c>
      <c r="BW38" s="76">
        <v>7010</v>
      </c>
      <c r="BX38" s="76">
        <v>9021</v>
      </c>
      <c r="BY38" s="76">
        <v>18151</v>
      </c>
      <c r="BZ38" s="76">
        <v>60891</v>
      </c>
      <c r="CA38" s="76">
        <v>24752</v>
      </c>
      <c r="CB38" s="76">
        <v>41522</v>
      </c>
      <c r="CC38" s="76">
        <v>39228</v>
      </c>
      <c r="CD38" s="76">
        <v>0</v>
      </c>
      <c r="CE38" s="76">
        <v>0</v>
      </c>
      <c r="CF38" s="76">
        <v>0</v>
      </c>
      <c r="CG38" s="76">
        <v>0</v>
      </c>
      <c r="CH38" s="76">
        <v>0</v>
      </c>
      <c r="CI38" s="76">
        <v>1732023</v>
      </c>
      <c r="CJ38" s="76">
        <v>1775571</v>
      </c>
      <c r="CK38" s="76">
        <v>242852</v>
      </c>
      <c r="CL38" s="76">
        <v>0</v>
      </c>
      <c r="CM38" s="76">
        <v>0</v>
      </c>
      <c r="CN38" s="76">
        <v>18818</v>
      </c>
      <c r="CO38" s="76">
        <v>0</v>
      </c>
      <c r="CP38" s="76">
        <v>0</v>
      </c>
      <c r="CQ38" s="76">
        <v>0</v>
      </c>
      <c r="CR38" s="76">
        <v>0</v>
      </c>
      <c r="CS38" s="76">
        <v>0</v>
      </c>
      <c r="CT38" s="76">
        <v>0</v>
      </c>
      <c r="CU38" s="76">
        <v>26689</v>
      </c>
      <c r="CV38" s="76">
        <v>116677</v>
      </c>
      <c r="CW38" s="76">
        <v>18818</v>
      </c>
      <c r="CX38" s="76">
        <v>0</v>
      </c>
      <c r="CY38" s="76">
        <v>0</v>
      </c>
      <c r="CZ38" s="76">
        <v>143366</v>
      </c>
      <c r="DA38" s="76">
        <v>-99488</v>
      </c>
      <c r="DB38" s="76">
        <v>1506131</v>
      </c>
      <c r="DC38" s="76">
        <v>1326014</v>
      </c>
      <c r="DD38" s="76">
        <v>45340</v>
      </c>
      <c r="DE38" s="76">
        <v>134777</v>
      </c>
      <c r="DF38" s="76">
        <v>169952</v>
      </c>
      <c r="DG38" s="76">
        <v>1676083</v>
      </c>
      <c r="DH38" s="76">
        <v>39366</v>
      </c>
      <c r="DI38" s="76">
        <v>61019</v>
      </c>
      <c r="DJ38" s="76">
        <v>1326384</v>
      </c>
      <c r="DK38" s="76">
        <v>26196</v>
      </c>
      <c r="DL38" s="76">
        <v>69831</v>
      </c>
      <c r="DM38" s="76">
        <v>60891</v>
      </c>
      <c r="DN38" s="76">
        <v>120714</v>
      </c>
      <c r="DO38" s="76">
        <v>240491</v>
      </c>
      <c r="DP38" s="76">
        <v>152731</v>
      </c>
      <c r="DQ38" s="76">
        <v>80750</v>
      </c>
      <c r="DR38" s="76">
        <v>0</v>
      </c>
      <c r="DS38" s="76">
        <v>0</v>
      </c>
      <c r="DT38" s="76">
        <v>1775571</v>
      </c>
    </row>
    <row r="39" spans="1:124" x14ac:dyDescent="0.25">
      <c r="A39" s="65">
        <v>302</v>
      </c>
      <c r="B39" s="65" t="s">
        <v>565</v>
      </c>
      <c r="C39" s="65" t="s">
        <v>535</v>
      </c>
      <c r="D39" s="65" t="s">
        <v>555</v>
      </c>
      <c r="E39" s="65">
        <v>2053</v>
      </c>
      <c r="F39" s="65">
        <v>3022053</v>
      </c>
      <c r="G39" s="65">
        <v>146803</v>
      </c>
      <c r="H39" s="65" t="s">
        <v>586</v>
      </c>
      <c r="I39" s="65" t="s">
        <v>536</v>
      </c>
      <c r="J39" s="65" t="s">
        <v>537</v>
      </c>
      <c r="K39" s="65">
        <v>4</v>
      </c>
      <c r="L39" s="65">
        <v>11</v>
      </c>
      <c r="M39" s="65" t="s">
        <v>538</v>
      </c>
      <c r="N39" s="65">
        <v>172</v>
      </c>
      <c r="O39" s="65">
        <v>0</v>
      </c>
      <c r="P39" s="65">
        <v>12</v>
      </c>
      <c r="Q39" s="65">
        <v>0</v>
      </c>
      <c r="R39" s="65" t="s">
        <v>126</v>
      </c>
      <c r="S39" s="65" t="s">
        <v>545</v>
      </c>
      <c r="T39" s="65" t="s">
        <v>545</v>
      </c>
      <c r="U39" s="65" t="s">
        <v>540</v>
      </c>
      <c r="V39" s="65" t="s">
        <v>555</v>
      </c>
      <c r="W39" s="65">
        <v>0.6</v>
      </c>
      <c r="X39" s="65">
        <v>21.5</v>
      </c>
      <c r="Y39" s="65">
        <v>20.3</v>
      </c>
      <c r="Z39" s="65">
        <v>0</v>
      </c>
      <c r="AA39" s="65" t="s">
        <v>545</v>
      </c>
      <c r="AB39" s="65" t="s">
        <v>542</v>
      </c>
      <c r="AC39" s="65" t="s">
        <v>543</v>
      </c>
      <c r="AD39" s="65">
        <v>0</v>
      </c>
      <c r="AE39" s="65" t="s">
        <v>545</v>
      </c>
      <c r="AF39" s="65" t="s">
        <v>545</v>
      </c>
      <c r="AG39" s="65" t="s">
        <v>545</v>
      </c>
      <c r="AH39" s="65" t="s">
        <v>545</v>
      </c>
      <c r="AI39" s="76">
        <v>159803</v>
      </c>
      <c r="AJ39" s="76">
        <v>0</v>
      </c>
      <c r="AK39" s="76">
        <v>0</v>
      </c>
      <c r="AL39" s="76">
        <v>0</v>
      </c>
      <c r="AM39" s="76">
        <v>0</v>
      </c>
      <c r="AN39" s="76">
        <v>10302</v>
      </c>
      <c r="AO39" s="76">
        <v>338</v>
      </c>
      <c r="AP39" s="76">
        <v>8632</v>
      </c>
      <c r="AQ39" s="76">
        <v>391</v>
      </c>
      <c r="AR39" s="76">
        <v>0</v>
      </c>
      <c r="AS39" s="76">
        <v>0</v>
      </c>
      <c r="AT39" s="76">
        <v>176</v>
      </c>
      <c r="AU39" s="76">
        <v>145607</v>
      </c>
      <c r="AV39" s="76">
        <v>0</v>
      </c>
      <c r="AW39" s="76">
        <v>0</v>
      </c>
      <c r="AX39" s="76">
        <v>0</v>
      </c>
      <c r="AY39" s="76">
        <v>0</v>
      </c>
      <c r="AZ39" s="76">
        <v>324858</v>
      </c>
      <c r="BA39" s="76">
        <v>325249</v>
      </c>
      <c r="BB39" s="76">
        <v>125588</v>
      </c>
      <c r="BC39" s="76">
        <v>0</v>
      </c>
      <c r="BD39" s="76">
        <v>123853</v>
      </c>
      <c r="BE39" s="76">
        <v>0</v>
      </c>
      <c r="BF39" s="76">
        <v>12957</v>
      </c>
      <c r="BG39" s="76">
        <v>0</v>
      </c>
      <c r="BH39" s="76">
        <v>0</v>
      </c>
      <c r="BI39" s="76">
        <v>609</v>
      </c>
      <c r="BJ39" s="76">
        <v>1539</v>
      </c>
      <c r="BK39" s="76">
        <v>0</v>
      </c>
      <c r="BL39" s="76">
        <v>0</v>
      </c>
      <c r="BM39" s="76">
        <v>5056</v>
      </c>
      <c r="BN39" s="76">
        <v>0</v>
      </c>
      <c r="BO39" s="76">
        <v>3434</v>
      </c>
      <c r="BP39" s="76">
        <v>0</v>
      </c>
      <c r="BQ39" s="76">
        <v>0</v>
      </c>
      <c r="BR39" s="76">
        <v>0</v>
      </c>
      <c r="BS39" s="76">
        <v>5490</v>
      </c>
      <c r="BT39" s="76">
        <v>6391</v>
      </c>
      <c r="BU39" s="76">
        <v>3728</v>
      </c>
      <c r="BV39" s="76">
        <v>0</v>
      </c>
      <c r="BW39" s="76">
        <v>1032</v>
      </c>
      <c r="BX39" s="76">
        <v>508</v>
      </c>
      <c r="BY39" s="76">
        <v>151</v>
      </c>
      <c r="BZ39" s="76">
        <v>4777</v>
      </c>
      <c r="CA39" s="76">
        <v>6240</v>
      </c>
      <c r="CB39" s="76">
        <v>0</v>
      </c>
      <c r="CC39" s="76">
        <v>11043</v>
      </c>
      <c r="CD39" s="76">
        <v>0</v>
      </c>
      <c r="CE39" s="76">
        <v>0</v>
      </c>
      <c r="CF39" s="76">
        <v>0</v>
      </c>
      <c r="CG39" s="76">
        <v>0</v>
      </c>
      <c r="CH39" s="76">
        <v>0</v>
      </c>
      <c r="CI39" s="76">
        <v>312005</v>
      </c>
      <c r="CJ39" s="76">
        <v>312396</v>
      </c>
      <c r="CK39" s="76">
        <v>0</v>
      </c>
      <c r="CL39" s="76">
        <v>0</v>
      </c>
      <c r="CM39" s="76">
        <v>0</v>
      </c>
      <c r="CN39" s="76">
        <v>0</v>
      </c>
      <c r="CO39" s="76">
        <v>0</v>
      </c>
      <c r="CP39" s="76">
        <v>0</v>
      </c>
      <c r="CQ39" s="76">
        <v>0</v>
      </c>
      <c r="CR39" s="76">
        <v>0</v>
      </c>
      <c r="CS39" s="76">
        <v>0</v>
      </c>
      <c r="CT39" s="76">
        <v>0</v>
      </c>
      <c r="CU39" s="76">
        <v>5110</v>
      </c>
      <c r="CV39" s="76">
        <v>7742</v>
      </c>
      <c r="CW39" s="76">
        <v>0</v>
      </c>
      <c r="CX39" s="76">
        <v>0</v>
      </c>
      <c r="CY39" s="76">
        <v>0</v>
      </c>
      <c r="CZ39" s="76">
        <v>12852</v>
      </c>
      <c r="DA39" s="76">
        <v>12853</v>
      </c>
      <c r="DB39" s="76">
        <v>170443</v>
      </c>
      <c r="DC39" s="76">
        <v>170443</v>
      </c>
      <c r="DD39" s="76">
        <v>0</v>
      </c>
      <c r="DE39" s="76">
        <v>0</v>
      </c>
      <c r="DF39" s="76">
        <v>154806</v>
      </c>
      <c r="DG39" s="76">
        <v>325249</v>
      </c>
      <c r="DH39" s="76">
        <v>6240</v>
      </c>
      <c r="DI39" s="76">
        <v>2148</v>
      </c>
      <c r="DJ39" s="76">
        <v>270786</v>
      </c>
      <c r="DK39" s="76">
        <v>5056</v>
      </c>
      <c r="DL39" s="76">
        <v>8490</v>
      </c>
      <c r="DM39" s="76">
        <v>4777</v>
      </c>
      <c r="DN39" s="76">
        <v>10775</v>
      </c>
      <c r="DO39" s="76">
        <v>22194</v>
      </c>
      <c r="DP39" s="76">
        <v>10119</v>
      </c>
      <c r="DQ39" s="76">
        <v>11043</v>
      </c>
      <c r="DR39" s="76">
        <v>0</v>
      </c>
      <c r="DS39" s="76">
        <v>0</v>
      </c>
      <c r="DT39" s="76">
        <v>312396</v>
      </c>
    </row>
    <row r="40" spans="1:124" x14ac:dyDescent="0.25">
      <c r="A40" s="65">
        <v>302</v>
      </c>
      <c r="B40" s="65" t="s">
        <v>565</v>
      </c>
      <c r="C40" s="65" t="s">
        <v>535</v>
      </c>
      <c r="D40" s="65" t="s">
        <v>555</v>
      </c>
      <c r="E40" s="65">
        <v>2054</v>
      </c>
      <c r="F40" s="65">
        <v>3022054</v>
      </c>
      <c r="G40" s="65">
        <v>101298</v>
      </c>
      <c r="H40" s="65" t="s">
        <v>587</v>
      </c>
      <c r="I40" s="65" t="s">
        <v>536</v>
      </c>
      <c r="J40" s="65" t="s">
        <v>537</v>
      </c>
      <c r="K40" s="65">
        <v>4</v>
      </c>
      <c r="L40" s="65">
        <v>11</v>
      </c>
      <c r="M40" s="65" t="s">
        <v>547</v>
      </c>
      <c r="N40" s="65">
        <v>210</v>
      </c>
      <c r="O40" s="65">
        <v>3.3</v>
      </c>
      <c r="P40" s="65">
        <v>12</v>
      </c>
      <c r="Q40" s="65">
        <v>0</v>
      </c>
      <c r="R40" s="65" t="s">
        <v>126</v>
      </c>
      <c r="S40" s="65">
        <v>8.9</v>
      </c>
      <c r="T40" s="65" t="s">
        <v>539</v>
      </c>
      <c r="U40" s="65" t="s">
        <v>540</v>
      </c>
      <c r="V40" s="65" t="s">
        <v>555</v>
      </c>
      <c r="W40" s="65">
        <v>1.9</v>
      </c>
      <c r="X40" s="65">
        <v>9.5</v>
      </c>
      <c r="Y40" s="65">
        <v>33.799999999999997</v>
      </c>
      <c r="Z40" s="65">
        <v>0</v>
      </c>
      <c r="AA40" s="65" t="s">
        <v>541</v>
      </c>
      <c r="AB40" s="65" t="s">
        <v>542</v>
      </c>
      <c r="AC40" s="65" t="s">
        <v>543</v>
      </c>
      <c r="AD40" s="65">
        <v>0</v>
      </c>
      <c r="AE40" s="65">
        <v>100</v>
      </c>
      <c r="AF40" s="65">
        <v>5.6</v>
      </c>
      <c r="AG40" s="65">
        <v>1.6</v>
      </c>
      <c r="AH40" s="65">
        <v>1.8</v>
      </c>
      <c r="AI40" s="76">
        <v>924980</v>
      </c>
      <c r="AJ40" s="76">
        <v>0</v>
      </c>
      <c r="AK40" s="76">
        <v>31906</v>
      </c>
      <c r="AL40" s="76">
        <v>0</v>
      </c>
      <c r="AM40" s="76">
        <v>22440</v>
      </c>
      <c r="AN40" s="76">
        <v>1500</v>
      </c>
      <c r="AO40" s="76">
        <v>25100</v>
      </c>
      <c r="AP40" s="76">
        <v>62339</v>
      </c>
      <c r="AQ40" s="76">
        <v>31954</v>
      </c>
      <c r="AR40" s="76">
        <v>3000</v>
      </c>
      <c r="AS40" s="76">
        <v>570</v>
      </c>
      <c r="AT40" s="76">
        <v>41025</v>
      </c>
      <c r="AU40" s="76">
        <v>35094</v>
      </c>
      <c r="AV40" s="76">
        <v>0</v>
      </c>
      <c r="AW40" s="76">
        <v>0</v>
      </c>
      <c r="AX40" s="76">
        <v>0</v>
      </c>
      <c r="AY40" s="76">
        <v>51844</v>
      </c>
      <c r="AZ40" s="76">
        <v>1196798</v>
      </c>
      <c r="BA40" s="76">
        <v>1231752</v>
      </c>
      <c r="BB40" s="76">
        <v>499670</v>
      </c>
      <c r="BC40" s="76">
        <v>6346</v>
      </c>
      <c r="BD40" s="76">
        <v>211165</v>
      </c>
      <c r="BE40" s="76">
        <v>24968</v>
      </c>
      <c r="BF40" s="76">
        <v>72964</v>
      </c>
      <c r="BG40" s="76">
        <v>0</v>
      </c>
      <c r="BH40" s="76">
        <v>36890</v>
      </c>
      <c r="BI40" s="76">
        <v>5869</v>
      </c>
      <c r="BJ40" s="76">
        <v>1639</v>
      </c>
      <c r="BK40" s="76">
        <v>4048</v>
      </c>
      <c r="BL40" s="76">
        <v>1270</v>
      </c>
      <c r="BM40" s="76">
        <v>12991</v>
      </c>
      <c r="BN40" s="76">
        <v>1652</v>
      </c>
      <c r="BO40" s="76">
        <v>12666</v>
      </c>
      <c r="BP40" s="76">
        <v>709</v>
      </c>
      <c r="BQ40" s="76">
        <v>9519</v>
      </c>
      <c r="BR40" s="76">
        <v>17811</v>
      </c>
      <c r="BS40" s="76">
        <v>8616</v>
      </c>
      <c r="BT40" s="76">
        <v>47430</v>
      </c>
      <c r="BU40" s="76">
        <v>17798</v>
      </c>
      <c r="BV40" s="76">
        <v>0</v>
      </c>
      <c r="BW40" s="76">
        <v>8422</v>
      </c>
      <c r="BX40" s="76">
        <v>5770</v>
      </c>
      <c r="BY40" s="76">
        <v>5805</v>
      </c>
      <c r="BZ40" s="76">
        <v>59250</v>
      </c>
      <c r="CA40" s="76">
        <v>37900</v>
      </c>
      <c r="CB40" s="76">
        <v>102765</v>
      </c>
      <c r="CC40" s="76">
        <v>20557</v>
      </c>
      <c r="CD40" s="76">
        <v>0</v>
      </c>
      <c r="CE40" s="76">
        <v>0</v>
      </c>
      <c r="CF40" s="76">
        <v>0</v>
      </c>
      <c r="CG40" s="76">
        <v>0</v>
      </c>
      <c r="CH40" s="76">
        <v>0</v>
      </c>
      <c r="CI40" s="76">
        <v>1199536</v>
      </c>
      <c r="CJ40" s="76">
        <v>1234490</v>
      </c>
      <c r="CK40" s="76">
        <v>29921</v>
      </c>
      <c r="CL40" s="76">
        <v>0</v>
      </c>
      <c r="CM40" s="76">
        <v>11447</v>
      </c>
      <c r="CN40" s="76">
        <v>17317</v>
      </c>
      <c r="CO40" s="76">
        <v>0</v>
      </c>
      <c r="CP40" s="76">
        <v>0</v>
      </c>
      <c r="CQ40" s="76">
        <v>0</v>
      </c>
      <c r="CR40" s="76">
        <v>6453</v>
      </c>
      <c r="CS40" s="76">
        <v>0</v>
      </c>
      <c r="CT40" s="76">
        <v>10460</v>
      </c>
      <c r="CU40" s="76">
        <v>0</v>
      </c>
      <c r="CV40" s="76">
        <v>27184</v>
      </c>
      <c r="CW40" s="76">
        <v>11851</v>
      </c>
      <c r="CX40" s="76">
        <v>0</v>
      </c>
      <c r="CY40" s="76">
        <v>0</v>
      </c>
      <c r="CZ40" s="76">
        <v>27184</v>
      </c>
      <c r="DA40" s="76">
        <v>-2738</v>
      </c>
      <c r="DB40" s="76">
        <v>1057770</v>
      </c>
      <c r="DC40" s="76">
        <v>951580</v>
      </c>
      <c r="DD40" s="76">
        <v>51844</v>
      </c>
      <c r="DE40" s="76">
        <v>54346</v>
      </c>
      <c r="DF40" s="76">
        <v>173982</v>
      </c>
      <c r="DG40" s="76">
        <v>1231752</v>
      </c>
      <c r="DH40" s="76">
        <v>48294</v>
      </c>
      <c r="DI40" s="76">
        <v>45668</v>
      </c>
      <c r="DJ40" s="76">
        <v>877761</v>
      </c>
      <c r="DK40" s="76">
        <v>14643</v>
      </c>
      <c r="DL40" s="76">
        <v>52277</v>
      </c>
      <c r="DM40" s="76">
        <v>59250</v>
      </c>
      <c r="DN40" s="76">
        <v>101675</v>
      </c>
      <c r="DO40" s="76">
        <v>196972</v>
      </c>
      <c r="DP40" s="76">
        <v>65228</v>
      </c>
      <c r="DQ40" s="76">
        <v>123322</v>
      </c>
      <c r="DR40" s="76">
        <v>0</v>
      </c>
      <c r="DS40" s="76">
        <v>0</v>
      </c>
      <c r="DT40" s="76">
        <v>1234490</v>
      </c>
    </row>
    <row r="41" spans="1:124" x14ac:dyDescent="0.25">
      <c r="A41" s="65">
        <v>302</v>
      </c>
      <c r="B41" s="65" t="s">
        <v>565</v>
      </c>
      <c r="C41" s="65" t="s">
        <v>535</v>
      </c>
      <c r="D41" s="65" t="s">
        <v>555</v>
      </c>
      <c r="E41" s="65">
        <v>2055</v>
      </c>
      <c r="F41" s="65">
        <v>3022055</v>
      </c>
      <c r="G41" s="65">
        <v>101299</v>
      </c>
      <c r="H41" s="65" t="s">
        <v>588</v>
      </c>
      <c r="I41" s="65" t="s">
        <v>536</v>
      </c>
      <c r="J41" s="65" t="s">
        <v>537</v>
      </c>
      <c r="K41" s="65">
        <v>3</v>
      </c>
      <c r="L41" s="65">
        <v>11</v>
      </c>
      <c r="M41" s="65" t="s">
        <v>547</v>
      </c>
      <c r="N41" s="65">
        <v>235</v>
      </c>
      <c r="O41" s="65">
        <v>21.5</v>
      </c>
      <c r="P41" s="65">
        <v>12</v>
      </c>
      <c r="Q41" s="65">
        <v>0</v>
      </c>
      <c r="R41" s="65" t="s">
        <v>126</v>
      </c>
      <c r="S41" s="65">
        <v>12.8</v>
      </c>
      <c r="T41" s="65" t="s">
        <v>539</v>
      </c>
      <c r="U41" s="65" t="s">
        <v>540</v>
      </c>
      <c r="V41" s="65" t="s">
        <v>555</v>
      </c>
      <c r="W41" s="65">
        <v>1.2</v>
      </c>
      <c r="X41" s="65">
        <v>15.9</v>
      </c>
      <c r="Y41" s="65">
        <v>71.900000000000006</v>
      </c>
      <c r="Z41" s="65">
        <v>0</v>
      </c>
      <c r="AA41" s="65" t="s">
        <v>541</v>
      </c>
      <c r="AB41" s="65" t="s">
        <v>542</v>
      </c>
      <c r="AC41" s="65" t="s">
        <v>543</v>
      </c>
      <c r="AD41" s="65">
        <v>0</v>
      </c>
      <c r="AE41" s="65">
        <v>92.2</v>
      </c>
      <c r="AF41" s="65">
        <v>12.2</v>
      </c>
      <c r="AG41" s="65">
        <v>3.4</v>
      </c>
      <c r="AH41" s="65">
        <v>1.3</v>
      </c>
      <c r="AI41" s="76">
        <v>1257903</v>
      </c>
      <c r="AJ41" s="76">
        <v>0</v>
      </c>
      <c r="AK41" s="76">
        <v>46853</v>
      </c>
      <c r="AL41" s="76">
        <v>0</v>
      </c>
      <c r="AM41" s="76">
        <v>101640</v>
      </c>
      <c r="AN41" s="76">
        <v>5433</v>
      </c>
      <c r="AO41" s="76">
        <v>12450</v>
      </c>
      <c r="AP41" s="76">
        <v>33074</v>
      </c>
      <c r="AQ41" s="76">
        <v>19998</v>
      </c>
      <c r="AR41" s="76">
        <v>0</v>
      </c>
      <c r="AS41" s="76">
        <v>4031</v>
      </c>
      <c r="AT41" s="76">
        <v>5099</v>
      </c>
      <c r="AU41" s="76">
        <v>11243</v>
      </c>
      <c r="AV41" s="76">
        <v>0</v>
      </c>
      <c r="AW41" s="76">
        <v>0</v>
      </c>
      <c r="AX41" s="76">
        <v>0</v>
      </c>
      <c r="AY41" s="76">
        <v>53667</v>
      </c>
      <c r="AZ41" s="76">
        <v>1531393</v>
      </c>
      <c r="BA41" s="76">
        <v>1551391</v>
      </c>
      <c r="BB41" s="76">
        <v>657843</v>
      </c>
      <c r="BC41" s="76">
        <v>0</v>
      </c>
      <c r="BD41" s="76">
        <v>324973</v>
      </c>
      <c r="BE41" s="76">
        <v>31013</v>
      </c>
      <c r="BF41" s="76">
        <v>71894</v>
      </c>
      <c r="BG41" s="76">
        <v>0</v>
      </c>
      <c r="BH41" s="76">
        <v>43950</v>
      </c>
      <c r="BI41" s="76">
        <v>6544</v>
      </c>
      <c r="BJ41" s="76">
        <v>4447</v>
      </c>
      <c r="BK41" s="76">
        <v>12445</v>
      </c>
      <c r="BL41" s="76">
        <v>1372</v>
      </c>
      <c r="BM41" s="76">
        <v>11832</v>
      </c>
      <c r="BN41" s="76">
        <v>4155</v>
      </c>
      <c r="BO41" s="76">
        <v>18048</v>
      </c>
      <c r="BP41" s="76">
        <v>9036</v>
      </c>
      <c r="BQ41" s="76">
        <v>27886</v>
      </c>
      <c r="BR41" s="76">
        <v>22004</v>
      </c>
      <c r="BS41" s="76">
        <v>11462</v>
      </c>
      <c r="BT41" s="76">
        <v>21526</v>
      </c>
      <c r="BU41" s="76">
        <v>10876</v>
      </c>
      <c r="BV41" s="76">
        <v>0</v>
      </c>
      <c r="BW41" s="76">
        <v>10736</v>
      </c>
      <c r="BX41" s="76">
        <v>7085</v>
      </c>
      <c r="BY41" s="76">
        <v>7121</v>
      </c>
      <c r="BZ41" s="76">
        <v>58539</v>
      </c>
      <c r="CA41" s="76">
        <v>9959</v>
      </c>
      <c r="CB41" s="76">
        <v>68488</v>
      </c>
      <c r="CC41" s="76">
        <v>34319</v>
      </c>
      <c r="CD41" s="76">
        <v>0</v>
      </c>
      <c r="CE41" s="76">
        <v>0</v>
      </c>
      <c r="CF41" s="76">
        <v>0</v>
      </c>
      <c r="CG41" s="76">
        <v>0</v>
      </c>
      <c r="CH41" s="76">
        <v>0</v>
      </c>
      <c r="CI41" s="76">
        <v>1467555</v>
      </c>
      <c r="CJ41" s="76">
        <v>1487553</v>
      </c>
      <c r="CK41" s="76">
        <v>-87919</v>
      </c>
      <c r="CL41" s="76">
        <v>0</v>
      </c>
      <c r="CM41" s="76">
        <v>8084</v>
      </c>
      <c r="CN41" s="76">
        <v>18410</v>
      </c>
      <c r="CO41" s="76">
        <v>0</v>
      </c>
      <c r="CP41" s="76">
        <v>0</v>
      </c>
      <c r="CQ41" s="76">
        <v>0</v>
      </c>
      <c r="CR41" s="76">
        <v>0</v>
      </c>
      <c r="CS41" s="76">
        <v>0</v>
      </c>
      <c r="CT41" s="76">
        <v>0</v>
      </c>
      <c r="CU41" s="76">
        <v>0</v>
      </c>
      <c r="CV41" s="76">
        <v>-24084</v>
      </c>
      <c r="CW41" s="76">
        <v>26494</v>
      </c>
      <c r="CX41" s="76">
        <v>0</v>
      </c>
      <c r="CY41" s="76">
        <v>0</v>
      </c>
      <c r="CZ41" s="76">
        <v>-24084</v>
      </c>
      <c r="DA41" s="76">
        <v>63838</v>
      </c>
      <c r="DB41" s="76">
        <v>1477946</v>
      </c>
      <c r="DC41" s="76">
        <v>1275786</v>
      </c>
      <c r="DD41" s="76">
        <v>53667</v>
      </c>
      <c r="DE41" s="76">
        <v>148493</v>
      </c>
      <c r="DF41" s="76">
        <v>73445</v>
      </c>
      <c r="DG41" s="76">
        <v>1551391</v>
      </c>
      <c r="DH41" s="76">
        <v>22404</v>
      </c>
      <c r="DI41" s="76">
        <v>56313</v>
      </c>
      <c r="DJ41" s="76">
        <v>1133427</v>
      </c>
      <c r="DK41" s="76">
        <v>15987</v>
      </c>
      <c r="DL41" s="76">
        <v>65048</v>
      </c>
      <c r="DM41" s="76">
        <v>58539</v>
      </c>
      <c r="DN41" s="76">
        <v>136012</v>
      </c>
      <c r="DO41" s="76">
        <v>145945</v>
      </c>
      <c r="DP41" s="76">
        <v>32402</v>
      </c>
      <c r="DQ41" s="76">
        <v>102807</v>
      </c>
      <c r="DR41" s="76">
        <v>0</v>
      </c>
      <c r="DS41" s="76">
        <v>0</v>
      </c>
      <c r="DT41" s="76">
        <v>1487553</v>
      </c>
    </row>
    <row r="42" spans="1:124" x14ac:dyDescent="0.25">
      <c r="A42" s="65">
        <v>302</v>
      </c>
      <c r="B42" s="65" t="s">
        <v>565</v>
      </c>
      <c r="C42" s="65" t="s">
        <v>535</v>
      </c>
      <c r="D42" s="65" t="s">
        <v>555</v>
      </c>
      <c r="E42" s="65">
        <v>2057</v>
      </c>
      <c r="F42" s="65">
        <v>3022057</v>
      </c>
      <c r="G42" s="65">
        <v>101301</v>
      </c>
      <c r="H42" s="65" t="s">
        <v>189</v>
      </c>
      <c r="I42" s="65" t="s">
        <v>536</v>
      </c>
      <c r="J42" s="65" t="s">
        <v>537</v>
      </c>
      <c r="K42" s="65">
        <v>2</v>
      </c>
      <c r="L42" s="65">
        <v>11</v>
      </c>
      <c r="M42" s="65" t="s">
        <v>547</v>
      </c>
      <c r="N42" s="65">
        <v>560</v>
      </c>
      <c r="O42" s="65">
        <v>22.1</v>
      </c>
      <c r="P42" s="65">
        <v>12</v>
      </c>
      <c r="Q42" s="65">
        <v>0</v>
      </c>
      <c r="R42" s="65" t="s">
        <v>126</v>
      </c>
      <c r="S42" s="65">
        <v>35.1</v>
      </c>
      <c r="T42" s="65" t="s">
        <v>539</v>
      </c>
      <c r="U42" s="65" t="s">
        <v>540</v>
      </c>
      <c r="V42" s="65" t="s">
        <v>555</v>
      </c>
      <c r="W42" s="65">
        <v>1.9</v>
      </c>
      <c r="X42" s="65">
        <v>9.4</v>
      </c>
      <c r="Y42" s="65">
        <v>43.2</v>
      </c>
      <c r="Z42" s="65">
        <v>0</v>
      </c>
      <c r="AA42" s="65" t="s">
        <v>541</v>
      </c>
      <c r="AB42" s="65" t="s">
        <v>542</v>
      </c>
      <c r="AC42" s="65" t="s">
        <v>543</v>
      </c>
      <c r="AD42" s="65">
        <v>0</v>
      </c>
      <c r="AE42" s="65">
        <v>76.2</v>
      </c>
      <c r="AF42" s="65">
        <v>43.3</v>
      </c>
      <c r="AG42" s="65">
        <v>6.4</v>
      </c>
      <c r="AH42" s="65">
        <v>5.9</v>
      </c>
      <c r="AI42" s="76">
        <v>2832723</v>
      </c>
      <c r="AJ42" s="76">
        <v>0</v>
      </c>
      <c r="AK42" s="76">
        <v>124196</v>
      </c>
      <c r="AL42" s="76">
        <v>0</v>
      </c>
      <c r="AM42" s="76">
        <v>319100</v>
      </c>
      <c r="AN42" s="76">
        <v>4035</v>
      </c>
      <c r="AO42" s="76">
        <v>300</v>
      </c>
      <c r="AP42" s="76">
        <v>179545</v>
      </c>
      <c r="AQ42" s="76">
        <v>25274</v>
      </c>
      <c r="AR42" s="76">
        <v>21773</v>
      </c>
      <c r="AS42" s="76">
        <v>2284</v>
      </c>
      <c r="AT42" s="76">
        <v>23723</v>
      </c>
      <c r="AU42" s="76">
        <v>15096</v>
      </c>
      <c r="AV42" s="76">
        <v>0</v>
      </c>
      <c r="AW42" s="76">
        <v>236126</v>
      </c>
      <c r="AX42" s="76">
        <v>7115</v>
      </c>
      <c r="AY42" s="76">
        <v>81759</v>
      </c>
      <c r="AZ42" s="76">
        <v>3582761</v>
      </c>
      <c r="BA42" s="76">
        <v>3873049</v>
      </c>
      <c r="BB42" s="76">
        <v>1560454</v>
      </c>
      <c r="BC42" s="76">
        <v>0</v>
      </c>
      <c r="BD42" s="76">
        <v>1077956</v>
      </c>
      <c r="BE42" s="76">
        <v>100252</v>
      </c>
      <c r="BF42" s="76">
        <v>104975</v>
      </c>
      <c r="BG42" s="76">
        <v>0</v>
      </c>
      <c r="BH42" s="76">
        <v>138610</v>
      </c>
      <c r="BI42" s="76">
        <v>31088</v>
      </c>
      <c r="BJ42" s="76">
        <v>8292</v>
      </c>
      <c r="BK42" s="76">
        <v>15759</v>
      </c>
      <c r="BL42" s="76">
        <v>28081</v>
      </c>
      <c r="BM42" s="76">
        <v>29166</v>
      </c>
      <c r="BN42" s="76">
        <v>7956</v>
      </c>
      <c r="BO42" s="76">
        <v>15061</v>
      </c>
      <c r="BP42" s="76">
        <v>8384</v>
      </c>
      <c r="BQ42" s="76">
        <v>47684</v>
      </c>
      <c r="BR42" s="76">
        <v>52326</v>
      </c>
      <c r="BS42" s="76">
        <v>11941</v>
      </c>
      <c r="BT42" s="76">
        <v>56734</v>
      </c>
      <c r="BU42" s="76">
        <v>16679</v>
      </c>
      <c r="BV42" s="76">
        <v>0</v>
      </c>
      <c r="BW42" s="76">
        <v>35489</v>
      </c>
      <c r="BX42" s="76">
        <v>13377</v>
      </c>
      <c r="BY42" s="76">
        <v>11579</v>
      </c>
      <c r="BZ42" s="76">
        <v>113812</v>
      </c>
      <c r="CA42" s="76">
        <v>46758</v>
      </c>
      <c r="CB42" s="76">
        <v>112497</v>
      </c>
      <c r="CC42" s="76">
        <v>25950</v>
      </c>
      <c r="CD42" s="76">
        <v>0</v>
      </c>
      <c r="CE42" s="76">
        <v>0</v>
      </c>
      <c r="CF42" s="76">
        <v>0</v>
      </c>
      <c r="CG42" s="76">
        <v>169265</v>
      </c>
      <c r="CH42" s="76">
        <v>50488</v>
      </c>
      <c r="CI42" s="76">
        <v>3600325</v>
      </c>
      <c r="CJ42" s="76">
        <v>3890613</v>
      </c>
      <c r="CK42" s="76">
        <v>186713</v>
      </c>
      <c r="CL42" s="76">
        <v>66609</v>
      </c>
      <c r="CM42" s="76">
        <v>344</v>
      </c>
      <c r="CN42" s="76">
        <v>32498</v>
      </c>
      <c r="CO42" s="76">
        <v>0</v>
      </c>
      <c r="CP42" s="76">
        <v>0</v>
      </c>
      <c r="CQ42" s="76">
        <v>0</v>
      </c>
      <c r="CR42" s="76">
        <v>6852</v>
      </c>
      <c r="CS42" s="76">
        <v>0</v>
      </c>
      <c r="CT42" s="76">
        <v>9845</v>
      </c>
      <c r="CU42" s="76">
        <v>24787</v>
      </c>
      <c r="CV42" s="76">
        <v>120874</v>
      </c>
      <c r="CW42" s="76">
        <v>16145</v>
      </c>
      <c r="CX42" s="76">
        <v>0</v>
      </c>
      <c r="CY42" s="76">
        <v>90097</v>
      </c>
      <c r="CZ42" s="76">
        <v>235758</v>
      </c>
      <c r="DA42" s="76">
        <v>-17564</v>
      </c>
      <c r="DB42" s="76">
        <v>3598239</v>
      </c>
      <c r="DC42" s="76">
        <v>2837058</v>
      </c>
      <c r="DD42" s="76">
        <v>317885</v>
      </c>
      <c r="DE42" s="76">
        <v>443296</v>
      </c>
      <c r="DF42" s="76">
        <v>274810</v>
      </c>
      <c r="DG42" s="76">
        <v>3873049</v>
      </c>
      <c r="DH42" s="76">
        <v>62517</v>
      </c>
      <c r="DI42" s="76">
        <v>206071</v>
      </c>
      <c r="DJ42" s="76">
        <v>3011973</v>
      </c>
      <c r="DK42" s="76">
        <v>37122</v>
      </c>
      <c r="DL42" s="76">
        <v>152435</v>
      </c>
      <c r="DM42" s="76">
        <v>113812</v>
      </c>
      <c r="DN42" s="76">
        <v>247524</v>
      </c>
      <c r="DO42" s="76">
        <v>247349</v>
      </c>
      <c r="DP42" s="76">
        <v>73413</v>
      </c>
      <c r="DQ42" s="76">
        <v>138447</v>
      </c>
      <c r="DR42" s="76">
        <v>0</v>
      </c>
      <c r="DS42" s="76">
        <v>219753</v>
      </c>
      <c r="DT42" s="76">
        <v>3890613</v>
      </c>
    </row>
    <row r="43" spans="1:124" x14ac:dyDescent="0.25">
      <c r="A43" s="65">
        <v>302</v>
      </c>
      <c r="B43" s="65" t="s">
        <v>565</v>
      </c>
      <c r="C43" s="65" t="s">
        <v>535</v>
      </c>
      <c r="D43" s="65" t="s">
        <v>555</v>
      </c>
      <c r="E43" s="65">
        <v>2060</v>
      </c>
      <c r="F43" s="65">
        <v>3022060</v>
      </c>
      <c r="G43" s="65">
        <v>101304</v>
      </c>
      <c r="H43" s="65" t="s">
        <v>364</v>
      </c>
      <c r="I43" s="65" t="s">
        <v>536</v>
      </c>
      <c r="J43" s="65" t="s">
        <v>537</v>
      </c>
      <c r="K43" s="65">
        <v>3</v>
      </c>
      <c r="L43" s="65">
        <v>11</v>
      </c>
      <c r="M43" s="65" t="s">
        <v>547</v>
      </c>
      <c r="N43" s="65">
        <v>443.5</v>
      </c>
      <c r="O43" s="65">
        <v>18.100000000000001</v>
      </c>
      <c r="P43" s="65">
        <v>12</v>
      </c>
      <c r="Q43" s="65">
        <v>0</v>
      </c>
      <c r="R43" s="65" t="s">
        <v>126</v>
      </c>
      <c r="S43" s="65">
        <v>23.2</v>
      </c>
      <c r="T43" s="65" t="s">
        <v>539</v>
      </c>
      <c r="U43" s="65" t="s">
        <v>540</v>
      </c>
      <c r="V43" s="65" t="s">
        <v>555</v>
      </c>
      <c r="W43" s="65">
        <v>1.7</v>
      </c>
      <c r="X43" s="65">
        <v>16.600000000000001</v>
      </c>
      <c r="Y43" s="65">
        <v>36.299999999999997</v>
      </c>
      <c r="Z43" s="65">
        <v>0</v>
      </c>
      <c r="AA43" s="65" t="s">
        <v>541</v>
      </c>
      <c r="AB43" s="65" t="s">
        <v>542</v>
      </c>
      <c r="AC43" s="65" t="s">
        <v>543</v>
      </c>
      <c r="AD43" s="65">
        <v>0</v>
      </c>
      <c r="AE43" s="65">
        <v>94.1</v>
      </c>
      <c r="AF43" s="65">
        <v>18.8</v>
      </c>
      <c r="AG43" s="65">
        <v>9</v>
      </c>
      <c r="AH43" s="65">
        <v>4.5</v>
      </c>
      <c r="AI43" s="76">
        <v>2358125</v>
      </c>
      <c r="AJ43" s="76">
        <v>0</v>
      </c>
      <c r="AK43" s="76">
        <v>60590</v>
      </c>
      <c r="AL43" s="76">
        <v>0</v>
      </c>
      <c r="AM43" s="76">
        <v>204600</v>
      </c>
      <c r="AN43" s="76">
        <v>2920</v>
      </c>
      <c r="AO43" s="76">
        <v>20087</v>
      </c>
      <c r="AP43" s="76">
        <v>156003</v>
      </c>
      <c r="AQ43" s="76">
        <v>31868</v>
      </c>
      <c r="AR43" s="76">
        <v>10751</v>
      </c>
      <c r="AS43" s="76">
        <v>4192</v>
      </c>
      <c r="AT43" s="76">
        <v>38198</v>
      </c>
      <c r="AU43" s="76">
        <v>6195</v>
      </c>
      <c r="AV43" s="76">
        <v>0</v>
      </c>
      <c r="AW43" s="76">
        <v>0</v>
      </c>
      <c r="AX43" s="76">
        <v>0</v>
      </c>
      <c r="AY43" s="76">
        <v>72484</v>
      </c>
      <c r="AZ43" s="76">
        <v>2923394</v>
      </c>
      <c r="BA43" s="76">
        <v>2966013</v>
      </c>
      <c r="BB43" s="76">
        <v>1174269</v>
      </c>
      <c r="BC43" s="76">
        <v>680</v>
      </c>
      <c r="BD43" s="76">
        <v>714783</v>
      </c>
      <c r="BE43" s="76">
        <v>40051</v>
      </c>
      <c r="BF43" s="76">
        <v>98760</v>
      </c>
      <c r="BG43" s="76">
        <v>0</v>
      </c>
      <c r="BH43" s="76">
        <v>49242</v>
      </c>
      <c r="BI43" s="76">
        <v>22152</v>
      </c>
      <c r="BJ43" s="76">
        <v>12071</v>
      </c>
      <c r="BK43" s="76">
        <v>16822</v>
      </c>
      <c r="BL43" s="76">
        <v>3695</v>
      </c>
      <c r="BM43" s="76">
        <v>109623</v>
      </c>
      <c r="BN43" s="76">
        <v>7555</v>
      </c>
      <c r="BO43" s="76">
        <v>22244</v>
      </c>
      <c r="BP43" s="76">
        <v>8742</v>
      </c>
      <c r="BQ43" s="76">
        <v>76317</v>
      </c>
      <c r="BR43" s="76">
        <v>89775</v>
      </c>
      <c r="BS43" s="76">
        <v>17489</v>
      </c>
      <c r="BT43" s="76">
        <v>98161</v>
      </c>
      <c r="BU43" s="76">
        <v>23133</v>
      </c>
      <c r="BV43" s="76">
        <v>0</v>
      </c>
      <c r="BW43" s="76">
        <v>45242</v>
      </c>
      <c r="BX43" s="76">
        <v>20651</v>
      </c>
      <c r="BY43" s="76">
        <v>34955</v>
      </c>
      <c r="BZ43" s="76">
        <v>111610</v>
      </c>
      <c r="CA43" s="76">
        <v>86969</v>
      </c>
      <c r="CB43" s="76">
        <v>82410</v>
      </c>
      <c r="CC43" s="76">
        <v>57669</v>
      </c>
      <c r="CD43" s="76">
        <v>0</v>
      </c>
      <c r="CE43" s="76">
        <v>0</v>
      </c>
      <c r="CF43" s="76">
        <v>0</v>
      </c>
      <c r="CG43" s="76">
        <v>0</v>
      </c>
      <c r="CH43" s="76">
        <v>0</v>
      </c>
      <c r="CI43" s="76">
        <v>2982451</v>
      </c>
      <c r="CJ43" s="76">
        <v>3025070</v>
      </c>
      <c r="CK43" s="76">
        <v>253134</v>
      </c>
      <c r="CL43" s="76">
        <v>0</v>
      </c>
      <c r="CM43" s="76">
        <v>7350</v>
      </c>
      <c r="CN43" s="76">
        <v>325348</v>
      </c>
      <c r="CO43" s="76">
        <v>0</v>
      </c>
      <c r="CP43" s="76">
        <v>0</v>
      </c>
      <c r="CQ43" s="76">
        <v>0</v>
      </c>
      <c r="CR43" s="76">
        <v>298832</v>
      </c>
      <c r="CS43" s="76">
        <v>0</v>
      </c>
      <c r="CT43" s="76">
        <v>21375</v>
      </c>
      <c r="CU43" s="76">
        <v>0</v>
      </c>
      <c r="CV43" s="76">
        <v>194077</v>
      </c>
      <c r="CW43" s="76">
        <v>12491</v>
      </c>
      <c r="CX43" s="76">
        <v>0</v>
      </c>
      <c r="CY43" s="76">
        <v>0</v>
      </c>
      <c r="CZ43" s="76">
        <v>194077</v>
      </c>
      <c r="DA43" s="76">
        <v>-59057</v>
      </c>
      <c r="DB43" s="76">
        <v>2718806</v>
      </c>
      <c r="DC43" s="76">
        <v>2381132</v>
      </c>
      <c r="DD43" s="76">
        <v>72484</v>
      </c>
      <c r="DE43" s="76">
        <v>265190</v>
      </c>
      <c r="DF43" s="76">
        <v>247207</v>
      </c>
      <c r="DG43" s="76">
        <v>2966013</v>
      </c>
      <c r="DH43" s="76">
        <v>104471</v>
      </c>
      <c r="DI43" s="76">
        <v>87160</v>
      </c>
      <c r="DJ43" s="76">
        <v>2179443</v>
      </c>
      <c r="DK43" s="76">
        <v>117178</v>
      </c>
      <c r="DL43" s="76">
        <v>179473</v>
      </c>
      <c r="DM43" s="76">
        <v>111610</v>
      </c>
      <c r="DN43" s="76">
        <v>324584</v>
      </c>
      <c r="DO43" s="76">
        <v>306615</v>
      </c>
      <c r="DP43" s="76">
        <v>121294</v>
      </c>
      <c r="DQ43" s="76">
        <v>140079</v>
      </c>
      <c r="DR43" s="76">
        <v>0</v>
      </c>
      <c r="DS43" s="76">
        <v>0</v>
      </c>
      <c r="DT43" s="76">
        <v>3025070</v>
      </c>
    </row>
    <row r="44" spans="1:124" x14ac:dyDescent="0.25">
      <c r="A44" s="65">
        <v>302</v>
      </c>
      <c r="B44" s="65" t="s">
        <v>565</v>
      </c>
      <c r="C44" s="65" t="s">
        <v>535</v>
      </c>
      <c r="D44" s="65" t="s">
        <v>555</v>
      </c>
      <c r="E44" s="65">
        <v>2067</v>
      </c>
      <c r="F44" s="65">
        <v>3022067</v>
      </c>
      <c r="G44" s="65">
        <v>101309</v>
      </c>
      <c r="H44" s="65" t="s">
        <v>363</v>
      </c>
      <c r="I44" s="65" t="s">
        <v>536</v>
      </c>
      <c r="J44" s="65" t="s">
        <v>537</v>
      </c>
      <c r="K44" s="65">
        <v>4</v>
      </c>
      <c r="L44" s="65">
        <v>11</v>
      </c>
      <c r="M44" s="65" t="s">
        <v>547</v>
      </c>
      <c r="N44" s="65">
        <v>247</v>
      </c>
      <c r="O44" s="65">
        <v>11.3</v>
      </c>
      <c r="P44" s="65">
        <v>12</v>
      </c>
      <c r="Q44" s="65">
        <v>0</v>
      </c>
      <c r="R44" s="65" t="s">
        <v>126</v>
      </c>
      <c r="S44" s="65">
        <v>14.1</v>
      </c>
      <c r="T44" s="65" t="s">
        <v>539</v>
      </c>
      <c r="U44" s="65" t="s">
        <v>540</v>
      </c>
      <c r="V44" s="65" t="s">
        <v>555</v>
      </c>
      <c r="W44" s="65">
        <v>2.4</v>
      </c>
      <c r="X44" s="65">
        <v>9.6999999999999993</v>
      </c>
      <c r="Y44" s="65">
        <v>79.400000000000006</v>
      </c>
      <c r="Z44" s="65">
        <v>0</v>
      </c>
      <c r="AA44" s="65" t="s">
        <v>541</v>
      </c>
      <c r="AB44" s="65" t="s">
        <v>542</v>
      </c>
      <c r="AC44" s="65" t="s">
        <v>543</v>
      </c>
      <c r="AD44" s="65">
        <v>0</v>
      </c>
      <c r="AE44" s="65">
        <v>87.2</v>
      </c>
      <c r="AF44" s="65">
        <v>9.4</v>
      </c>
      <c r="AG44" s="65">
        <v>2.8</v>
      </c>
      <c r="AH44" s="65">
        <v>1.5</v>
      </c>
      <c r="AI44" s="76">
        <v>1236970</v>
      </c>
      <c r="AJ44" s="76">
        <v>0</v>
      </c>
      <c r="AK44" s="76">
        <v>97705</v>
      </c>
      <c r="AL44" s="76">
        <v>0</v>
      </c>
      <c r="AM44" s="76">
        <v>75820</v>
      </c>
      <c r="AN44" s="76">
        <v>42796</v>
      </c>
      <c r="AO44" s="76">
        <v>1070</v>
      </c>
      <c r="AP44" s="76">
        <v>28359</v>
      </c>
      <c r="AQ44" s="76">
        <v>25513</v>
      </c>
      <c r="AR44" s="76">
        <v>0</v>
      </c>
      <c r="AS44" s="76">
        <v>1034</v>
      </c>
      <c r="AT44" s="76">
        <v>21692</v>
      </c>
      <c r="AU44" s="76">
        <v>7420</v>
      </c>
      <c r="AV44" s="76">
        <v>0</v>
      </c>
      <c r="AW44" s="76">
        <v>0</v>
      </c>
      <c r="AX44" s="76">
        <v>0</v>
      </c>
      <c r="AY44" s="76">
        <v>58552</v>
      </c>
      <c r="AZ44" s="76">
        <v>1571418</v>
      </c>
      <c r="BA44" s="76">
        <v>1596931</v>
      </c>
      <c r="BB44" s="76">
        <v>695557</v>
      </c>
      <c r="BC44" s="76">
        <v>3884</v>
      </c>
      <c r="BD44" s="76">
        <v>285284</v>
      </c>
      <c r="BE44" s="76">
        <v>28849</v>
      </c>
      <c r="BF44" s="76">
        <v>62894</v>
      </c>
      <c r="BG44" s="76">
        <v>0</v>
      </c>
      <c r="BH44" s="76">
        <v>12318</v>
      </c>
      <c r="BI44" s="76">
        <v>7307</v>
      </c>
      <c r="BJ44" s="76">
        <v>4341</v>
      </c>
      <c r="BK44" s="76">
        <v>11564</v>
      </c>
      <c r="BL44" s="76">
        <v>1356</v>
      </c>
      <c r="BM44" s="76">
        <v>11862</v>
      </c>
      <c r="BN44" s="76">
        <v>8917</v>
      </c>
      <c r="BO44" s="76">
        <v>26729</v>
      </c>
      <c r="BP44" s="76">
        <v>2425</v>
      </c>
      <c r="BQ44" s="76">
        <v>13640</v>
      </c>
      <c r="BR44" s="76">
        <v>23227</v>
      </c>
      <c r="BS44" s="76">
        <v>9120</v>
      </c>
      <c r="BT44" s="76">
        <v>87093</v>
      </c>
      <c r="BU44" s="76">
        <v>17046</v>
      </c>
      <c r="BV44" s="76">
        <v>0</v>
      </c>
      <c r="BW44" s="76">
        <v>7566</v>
      </c>
      <c r="BX44" s="76">
        <v>6103</v>
      </c>
      <c r="BY44" s="76">
        <v>13676</v>
      </c>
      <c r="BZ44" s="76">
        <v>66558</v>
      </c>
      <c r="CA44" s="76">
        <v>34548</v>
      </c>
      <c r="CB44" s="76">
        <v>89282</v>
      </c>
      <c r="CC44" s="76">
        <v>19449</v>
      </c>
      <c r="CD44" s="76">
        <v>0</v>
      </c>
      <c r="CE44" s="76">
        <v>0</v>
      </c>
      <c r="CF44" s="76">
        <v>36596</v>
      </c>
      <c r="CG44" s="76">
        <v>0</v>
      </c>
      <c r="CH44" s="76">
        <v>0</v>
      </c>
      <c r="CI44" s="76">
        <v>1525082</v>
      </c>
      <c r="CJ44" s="76">
        <v>1587191</v>
      </c>
      <c r="CK44" s="76">
        <v>113348</v>
      </c>
      <c r="CL44" s="76">
        <v>0</v>
      </c>
      <c r="CM44" s="76">
        <v>6957</v>
      </c>
      <c r="CN44" s="76">
        <v>18054</v>
      </c>
      <c r="CO44" s="76">
        <v>1830</v>
      </c>
      <c r="CP44" s="76">
        <v>36596</v>
      </c>
      <c r="CQ44" s="76">
        <v>0</v>
      </c>
      <c r="CR44" s="76">
        <v>45672</v>
      </c>
      <c r="CS44" s="76">
        <v>0</v>
      </c>
      <c r="CT44" s="76">
        <v>17766</v>
      </c>
      <c r="CU44" s="76">
        <v>7275</v>
      </c>
      <c r="CV44" s="76">
        <v>115814</v>
      </c>
      <c r="CW44" s="76">
        <v>0</v>
      </c>
      <c r="CX44" s="76">
        <v>0</v>
      </c>
      <c r="CY44" s="76">
        <v>0</v>
      </c>
      <c r="CZ44" s="76">
        <v>123089</v>
      </c>
      <c r="DA44" s="76">
        <v>9740</v>
      </c>
      <c r="DB44" s="76">
        <v>1512913</v>
      </c>
      <c r="DC44" s="76">
        <v>1280836</v>
      </c>
      <c r="DD44" s="76">
        <v>58552</v>
      </c>
      <c r="DE44" s="76">
        <v>173525</v>
      </c>
      <c r="DF44" s="76">
        <v>84018</v>
      </c>
      <c r="DG44" s="76">
        <v>1596931</v>
      </c>
      <c r="DH44" s="76">
        <v>49996</v>
      </c>
      <c r="DI44" s="76">
        <v>25322</v>
      </c>
      <c r="DJ44" s="76">
        <v>1119053</v>
      </c>
      <c r="DK44" s="76">
        <v>20779</v>
      </c>
      <c r="DL44" s="76">
        <v>76357</v>
      </c>
      <c r="DM44" s="76">
        <v>66558</v>
      </c>
      <c r="DN44" s="76">
        <v>121073</v>
      </c>
      <c r="DO44" s="76">
        <v>220436</v>
      </c>
      <c r="DP44" s="76">
        <v>104139</v>
      </c>
      <c r="DQ44" s="76">
        <v>108731</v>
      </c>
      <c r="DR44" s="76">
        <v>36596</v>
      </c>
      <c r="DS44" s="76">
        <v>0</v>
      </c>
      <c r="DT44" s="76">
        <v>1587191</v>
      </c>
    </row>
    <row r="45" spans="1:124" x14ac:dyDescent="0.25">
      <c r="A45" s="65">
        <v>302</v>
      </c>
      <c r="B45" s="65" t="s">
        <v>565</v>
      </c>
      <c r="C45" s="65" t="s">
        <v>535</v>
      </c>
      <c r="D45" s="65" t="s">
        <v>555</v>
      </c>
      <c r="E45" s="65">
        <v>2070</v>
      </c>
      <c r="F45" s="65">
        <v>3022070</v>
      </c>
      <c r="G45" s="65">
        <v>101311</v>
      </c>
      <c r="H45" s="65" t="s">
        <v>362</v>
      </c>
      <c r="I45" s="65" t="s">
        <v>536</v>
      </c>
      <c r="J45" s="65" t="s">
        <v>537</v>
      </c>
      <c r="K45" s="65">
        <v>3</v>
      </c>
      <c r="L45" s="65">
        <v>11</v>
      </c>
      <c r="M45" s="65" t="s">
        <v>547</v>
      </c>
      <c r="N45" s="65">
        <v>246</v>
      </c>
      <c r="O45" s="65">
        <v>19.600000000000001</v>
      </c>
      <c r="P45" s="65">
        <v>12</v>
      </c>
      <c r="Q45" s="65">
        <v>0</v>
      </c>
      <c r="R45" s="65" t="s">
        <v>126</v>
      </c>
      <c r="S45" s="65">
        <v>12.3</v>
      </c>
      <c r="T45" s="65" t="s">
        <v>539</v>
      </c>
      <c r="U45" s="65" t="s">
        <v>540</v>
      </c>
      <c r="V45" s="65" t="s">
        <v>555</v>
      </c>
      <c r="W45" s="65">
        <v>2.6</v>
      </c>
      <c r="X45" s="65">
        <v>13.7</v>
      </c>
      <c r="Y45" s="65">
        <v>87.4</v>
      </c>
      <c r="Z45" s="65">
        <v>0</v>
      </c>
      <c r="AA45" s="65" t="s">
        <v>549</v>
      </c>
      <c r="AB45" s="65" t="s">
        <v>542</v>
      </c>
      <c r="AC45" s="65" t="s">
        <v>545</v>
      </c>
      <c r="AD45" s="65">
        <v>0</v>
      </c>
      <c r="AE45" s="65">
        <v>97.7</v>
      </c>
      <c r="AF45" s="65">
        <v>11.2</v>
      </c>
      <c r="AG45" s="65">
        <v>4.5999999999999996</v>
      </c>
      <c r="AH45" s="65">
        <v>2.5</v>
      </c>
      <c r="AI45" s="76">
        <v>1225622</v>
      </c>
      <c r="AJ45" s="76">
        <v>0</v>
      </c>
      <c r="AK45" s="76">
        <v>83277</v>
      </c>
      <c r="AL45" s="76">
        <v>0</v>
      </c>
      <c r="AM45" s="76">
        <v>138600</v>
      </c>
      <c r="AN45" s="76">
        <v>22420</v>
      </c>
      <c r="AO45" s="76">
        <v>17018</v>
      </c>
      <c r="AP45" s="76">
        <v>13829</v>
      </c>
      <c r="AQ45" s="76">
        <v>23954</v>
      </c>
      <c r="AR45" s="76">
        <v>1123</v>
      </c>
      <c r="AS45" s="76">
        <v>2954</v>
      </c>
      <c r="AT45" s="76">
        <v>15697</v>
      </c>
      <c r="AU45" s="76">
        <v>17166</v>
      </c>
      <c r="AV45" s="76">
        <v>0</v>
      </c>
      <c r="AW45" s="76">
        <v>0</v>
      </c>
      <c r="AX45" s="76">
        <v>0</v>
      </c>
      <c r="AY45" s="76">
        <v>43319</v>
      </c>
      <c r="AZ45" s="76">
        <v>1579902</v>
      </c>
      <c r="BA45" s="76">
        <v>1604979</v>
      </c>
      <c r="BB45" s="76">
        <v>694693</v>
      </c>
      <c r="BC45" s="76">
        <v>0</v>
      </c>
      <c r="BD45" s="76">
        <v>355105</v>
      </c>
      <c r="BE45" s="76">
        <v>54307</v>
      </c>
      <c r="BF45" s="76">
        <v>98692</v>
      </c>
      <c r="BG45" s="76">
        <v>0</v>
      </c>
      <c r="BH45" s="76">
        <v>33556</v>
      </c>
      <c r="BI45" s="76">
        <v>7769</v>
      </c>
      <c r="BJ45" s="76">
        <v>4580</v>
      </c>
      <c r="BK45" s="76">
        <v>7893</v>
      </c>
      <c r="BL45" s="76">
        <v>7084</v>
      </c>
      <c r="BM45" s="76">
        <v>16496</v>
      </c>
      <c r="BN45" s="76">
        <v>4187</v>
      </c>
      <c r="BO45" s="76">
        <v>2373</v>
      </c>
      <c r="BP45" s="76">
        <v>2160</v>
      </c>
      <c r="BQ45" s="76">
        <v>6858</v>
      </c>
      <c r="BR45" s="76">
        <v>16804</v>
      </c>
      <c r="BS45" s="76">
        <v>14313</v>
      </c>
      <c r="BT45" s="76">
        <v>58932</v>
      </c>
      <c r="BU45" s="76">
        <v>24844</v>
      </c>
      <c r="BV45" s="76">
        <v>0</v>
      </c>
      <c r="BW45" s="76">
        <v>11558</v>
      </c>
      <c r="BX45" s="76">
        <v>5933</v>
      </c>
      <c r="BY45" s="76">
        <v>9019</v>
      </c>
      <c r="BZ45" s="76">
        <v>69010</v>
      </c>
      <c r="CA45" s="76">
        <v>2025</v>
      </c>
      <c r="CB45" s="76">
        <v>28884</v>
      </c>
      <c r="CC45" s="76">
        <v>10410</v>
      </c>
      <c r="CD45" s="76">
        <v>0</v>
      </c>
      <c r="CE45" s="76">
        <v>0</v>
      </c>
      <c r="CF45" s="76">
        <v>35855</v>
      </c>
      <c r="CG45" s="76">
        <v>0</v>
      </c>
      <c r="CH45" s="76">
        <v>0</v>
      </c>
      <c r="CI45" s="76">
        <v>1522408</v>
      </c>
      <c r="CJ45" s="76">
        <v>1583340</v>
      </c>
      <c r="CK45" s="76">
        <v>229601</v>
      </c>
      <c r="CL45" s="76">
        <v>0</v>
      </c>
      <c r="CM45" s="76">
        <v>0</v>
      </c>
      <c r="CN45" s="76">
        <v>16910</v>
      </c>
      <c r="CO45" s="76">
        <v>0</v>
      </c>
      <c r="CP45" s="76">
        <v>35855</v>
      </c>
      <c r="CQ45" s="76">
        <v>0</v>
      </c>
      <c r="CR45" s="76">
        <v>26785</v>
      </c>
      <c r="CS45" s="76">
        <v>15641</v>
      </c>
      <c r="CT45" s="76">
        <v>0</v>
      </c>
      <c r="CU45" s="76">
        <v>41316</v>
      </c>
      <c r="CV45" s="76">
        <v>209924</v>
      </c>
      <c r="CW45" s="76">
        <v>0</v>
      </c>
      <c r="CX45" s="76">
        <v>10339</v>
      </c>
      <c r="CY45" s="76">
        <v>0</v>
      </c>
      <c r="CZ45" s="76">
        <v>251240</v>
      </c>
      <c r="DA45" s="76">
        <v>21639</v>
      </c>
      <c r="DB45" s="76">
        <v>1530256</v>
      </c>
      <c r="DC45" s="76">
        <v>1265060</v>
      </c>
      <c r="DD45" s="76">
        <v>43319</v>
      </c>
      <c r="DE45" s="76">
        <v>221877</v>
      </c>
      <c r="DF45" s="76">
        <v>74723</v>
      </c>
      <c r="DG45" s="76">
        <v>1604979</v>
      </c>
      <c r="DH45" s="76">
        <v>9918</v>
      </c>
      <c r="DI45" s="76">
        <v>52989</v>
      </c>
      <c r="DJ45" s="76">
        <v>1211397</v>
      </c>
      <c r="DK45" s="76">
        <v>20683</v>
      </c>
      <c r="DL45" s="76">
        <v>77363</v>
      </c>
      <c r="DM45" s="76">
        <v>69010</v>
      </c>
      <c r="DN45" s="76">
        <v>115078</v>
      </c>
      <c r="DO45" s="76">
        <v>134628</v>
      </c>
      <c r="DP45" s="76">
        <v>83776</v>
      </c>
      <c r="DQ45" s="76">
        <v>39294</v>
      </c>
      <c r="DR45" s="76">
        <v>35855</v>
      </c>
      <c r="DS45" s="76">
        <v>0</v>
      </c>
      <c r="DT45" s="76">
        <v>1583340</v>
      </c>
    </row>
    <row r="46" spans="1:124" x14ac:dyDescent="0.25">
      <c r="A46" s="65">
        <v>302</v>
      </c>
      <c r="B46" s="65" t="s">
        <v>565</v>
      </c>
      <c r="C46" s="65" t="s">
        <v>535</v>
      </c>
      <c r="D46" s="65" t="s">
        <v>555</v>
      </c>
      <c r="E46" s="65">
        <v>2071</v>
      </c>
      <c r="F46" s="65">
        <v>3022071</v>
      </c>
      <c r="G46" s="65">
        <v>101312</v>
      </c>
      <c r="H46" s="65" t="s">
        <v>589</v>
      </c>
      <c r="I46" s="65" t="s">
        <v>564</v>
      </c>
      <c r="J46" s="65" t="s">
        <v>537</v>
      </c>
      <c r="K46" s="65">
        <v>3</v>
      </c>
      <c r="L46" s="65">
        <v>7</v>
      </c>
      <c r="M46" s="65" t="s">
        <v>547</v>
      </c>
      <c r="N46" s="65">
        <v>235</v>
      </c>
      <c r="O46" s="65">
        <v>15.9</v>
      </c>
      <c r="P46" s="65">
        <v>12</v>
      </c>
      <c r="Q46" s="65">
        <v>0</v>
      </c>
      <c r="R46" s="65" t="s">
        <v>126</v>
      </c>
      <c r="S46" s="65">
        <v>12.5</v>
      </c>
      <c r="T46" s="65" t="s">
        <v>539</v>
      </c>
      <c r="U46" s="65" t="s">
        <v>540</v>
      </c>
      <c r="V46" s="65" t="s">
        <v>555</v>
      </c>
      <c r="W46" s="65">
        <v>2.2999999999999998</v>
      </c>
      <c r="X46" s="65">
        <v>5.7</v>
      </c>
      <c r="Y46" s="65">
        <v>73.599999999999994</v>
      </c>
      <c r="Z46" s="65">
        <v>0</v>
      </c>
      <c r="AA46" s="65" t="s">
        <v>541</v>
      </c>
      <c r="AB46" s="65" t="s">
        <v>542</v>
      </c>
      <c r="AC46" s="65" t="s">
        <v>543</v>
      </c>
      <c r="AD46" s="65">
        <v>0</v>
      </c>
      <c r="AE46" s="65">
        <v>100</v>
      </c>
      <c r="AF46" s="65">
        <v>9.8000000000000007</v>
      </c>
      <c r="AG46" s="65">
        <v>7.8</v>
      </c>
      <c r="AH46" s="65">
        <v>1.8</v>
      </c>
      <c r="AI46" s="76">
        <v>1322701</v>
      </c>
      <c r="AJ46" s="76">
        <v>0</v>
      </c>
      <c r="AK46" s="76">
        <v>63420</v>
      </c>
      <c r="AL46" s="76">
        <v>0</v>
      </c>
      <c r="AM46" s="76">
        <v>90060</v>
      </c>
      <c r="AN46" s="76">
        <v>3065</v>
      </c>
      <c r="AO46" s="76">
        <v>10291</v>
      </c>
      <c r="AP46" s="76">
        <v>29519</v>
      </c>
      <c r="AQ46" s="76">
        <v>5540</v>
      </c>
      <c r="AR46" s="76">
        <v>950</v>
      </c>
      <c r="AS46" s="76">
        <v>13948</v>
      </c>
      <c r="AT46" s="76">
        <v>9152</v>
      </c>
      <c r="AU46" s="76">
        <v>8039</v>
      </c>
      <c r="AV46" s="76">
        <v>0</v>
      </c>
      <c r="AW46" s="76">
        <v>0</v>
      </c>
      <c r="AX46" s="76">
        <v>0</v>
      </c>
      <c r="AY46" s="76">
        <v>84710</v>
      </c>
      <c r="AZ46" s="76">
        <v>1634905</v>
      </c>
      <c r="BA46" s="76">
        <v>1641395</v>
      </c>
      <c r="BB46" s="76">
        <v>631769</v>
      </c>
      <c r="BC46" s="76">
        <v>0</v>
      </c>
      <c r="BD46" s="76">
        <v>470596</v>
      </c>
      <c r="BE46" s="76">
        <v>28100</v>
      </c>
      <c r="BF46" s="76">
        <v>93971</v>
      </c>
      <c r="BG46" s="76">
        <v>0</v>
      </c>
      <c r="BH46" s="76">
        <v>15133</v>
      </c>
      <c r="BI46" s="76">
        <v>6392</v>
      </c>
      <c r="BJ46" s="76">
        <v>4346</v>
      </c>
      <c r="BK46" s="76">
        <v>6418</v>
      </c>
      <c r="BL46" s="76">
        <v>7541</v>
      </c>
      <c r="BM46" s="76">
        <v>11017</v>
      </c>
      <c r="BN46" s="76">
        <v>10727</v>
      </c>
      <c r="BO46" s="76">
        <v>35166</v>
      </c>
      <c r="BP46" s="76">
        <v>4516</v>
      </c>
      <c r="BQ46" s="76">
        <v>19224</v>
      </c>
      <c r="BR46" s="76">
        <v>28520</v>
      </c>
      <c r="BS46" s="76">
        <v>4801</v>
      </c>
      <c r="BT46" s="76">
        <v>35164</v>
      </c>
      <c r="BU46" s="76">
        <v>9026</v>
      </c>
      <c r="BV46" s="76">
        <v>0</v>
      </c>
      <c r="BW46" s="76">
        <v>8654</v>
      </c>
      <c r="BX46" s="76">
        <v>5821</v>
      </c>
      <c r="BY46" s="76">
        <v>3040</v>
      </c>
      <c r="BZ46" s="76">
        <v>77068</v>
      </c>
      <c r="CA46" s="76">
        <v>32053</v>
      </c>
      <c r="CB46" s="76">
        <v>82976</v>
      </c>
      <c r="CC46" s="76">
        <v>14608</v>
      </c>
      <c r="CD46" s="76">
        <v>0</v>
      </c>
      <c r="CE46" s="76">
        <v>0</v>
      </c>
      <c r="CF46" s="76">
        <v>0</v>
      </c>
      <c r="CG46" s="76">
        <v>0</v>
      </c>
      <c r="CH46" s="76">
        <v>0</v>
      </c>
      <c r="CI46" s="76">
        <v>1640157</v>
      </c>
      <c r="CJ46" s="76">
        <v>1646647</v>
      </c>
      <c r="CK46" s="76">
        <v>79254</v>
      </c>
      <c r="CL46" s="76">
        <v>0</v>
      </c>
      <c r="CM46" s="76">
        <v>15091</v>
      </c>
      <c r="CN46" s="76">
        <v>29710</v>
      </c>
      <c r="CO46" s="76">
        <v>0</v>
      </c>
      <c r="CP46" s="76">
        <v>0</v>
      </c>
      <c r="CQ46" s="76">
        <v>0</v>
      </c>
      <c r="CR46" s="76">
        <v>4013</v>
      </c>
      <c r="CS46" s="76">
        <v>0</v>
      </c>
      <c r="CT46" s="76">
        <v>15541</v>
      </c>
      <c r="CU46" s="76">
        <v>21405</v>
      </c>
      <c r="CV46" s="76">
        <v>52595</v>
      </c>
      <c r="CW46" s="76">
        <v>4013</v>
      </c>
      <c r="CX46" s="76">
        <v>21234</v>
      </c>
      <c r="CY46" s="76">
        <v>0</v>
      </c>
      <c r="CZ46" s="76">
        <v>74000</v>
      </c>
      <c r="DA46" s="76">
        <v>-5252</v>
      </c>
      <c r="DB46" s="76">
        <v>1574247</v>
      </c>
      <c r="DC46" s="76">
        <v>1336057</v>
      </c>
      <c r="DD46" s="76">
        <v>84710</v>
      </c>
      <c r="DE46" s="76">
        <v>153480</v>
      </c>
      <c r="DF46" s="76">
        <v>67148</v>
      </c>
      <c r="DG46" s="76">
        <v>1641395</v>
      </c>
      <c r="DH46" s="76">
        <v>38471</v>
      </c>
      <c r="DI46" s="76">
        <v>33412</v>
      </c>
      <c r="DJ46" s="76">
        <v>1268219</v>
      </c>
      <c r="DK46" s="76">
        <v>21744</v>
      </c>
      <c r="DL46" s="76">
        <v>85010</v>
      </c>
      <c r="DM46" s="76">
        <v>77068</v>
      </c>
      <c r="DN46" s="76">
        <v>139950</v>
      </c>
      <c r="DO46" s="76">
        <v>150428</v>
      </c>
      <c r="DP46" s="76">
        <v>44190</v>
      </c>
      <c r="DQ46" s="76">
        <v>97584</v>
      </c>
      <c r="DR46" s="76">
        <v>0</v>
      </c>
      <c r="DS46" s="76">
        <v>0</v>
      </c>
      <c r="DT46" s="76">
        <v>1646647</v>
      </c>
    </row>
    <row r="47" spans="1:124" x14ac:dyDescent="0.25">
      <c r="A47" s="65">
        <v>302</v>
      </c>
      <c r="B47" s="65" t="s">
        <v>565</v>
      </c>
      <c r="C47" s="65" t="s">
        <v>535</v>
      </c>
      <c r="D47" s="65" t="s">
        <v>555</v>
      </c>
      <c r="E47" s="65">
        <v>2072</v>
      </c>
      <c r="F47" s="65">
        <v>3022072</v>
      </c>
      <c r="G47" s="65">
        <v>101313</v>
      </c>
      <c r="H47" s="65" t="s">
        <v>184</v>
      </c>
      <c r="I47" s="65" t="s">
        <v>563</v>
      </c>
      <c r="J47" s="65" t="s">
        <v>537</v>
      </c>
      <c r="K47" s="65">
        <v>7</v>
      </c>
      <c r="L47" s="65">
        <v>11</v>
      </c>
      <c r="M47" s="65" t="s">
        <v>547</v>
      </c>
      <c r="N47" s="65">
        <v>343</v>
      </c>
      <c r="O47" s="65">
        <v>17.2</v>
      </c>
      <c r="P47" s="65">
        <v>12</v>
      </c>
      <c r="Q47" s="65">
        <v>0</v>
      </c>
      <c r="R47" s="65" t="s">
        <v>126</v>
      </c>
      <c r="S47" s="65">
        <v>17.399999999999999</v>
      </c>
      <c r="T47" s="65" t="s">
        <v>539</v>
      </c>
      <c r="U47" s="65" t="s">
        <v>540</v>
      </c>
      <c r="V47" s="65" t="s">
        <v>555</v>
      </c>
      <c r="W47" s="65">
        <v>4.0999999999999996</v>
      </c>
      <c r="X47" s="65">
        <v>6.7</v>
      </c>
      <c r="Y47" s="65">
        <v>67.099999999999994</v>
      </c>
      <c r="Z47" s="65">
        <v>0</v>
      </c>
      <c r="AA47" s="65" t="s">
        <v>541</v>
      </c>
      <c r="AB47" s="65" t="s">
        <v>542</v>
      </c>
      <c r="AC47" s="65" t="s">
        <v>543</v>
      </c>
      <c r="AD47" s="65">
        <v>0</v>
      </c>
      <c r="AE47" s="65">
        <v>100</v>
      </c>
      <c r="AF47" s="65">
        <v>18</v>
      </c>
      <c r="AG47" s="65">
        <v>3.9</v>
      </c>
      <c r="AH47" s="65">
        <v>2</v>
      </c>
      <c r="AI47" s="76">
        <v>1601404</v>
      </c>
      <c r="AJ47" s="76">
        <v>0</v>
      </c>
      <c r="AK47" s="76">
        <v>128459</v>
      </c>
      <c r="AL47" s="76">
        <v>0</v>
      </c>
      <c r="AM47" s="76">
        <v>184320</v>
      </c>
      <c r="AN47" s="76">
        <v>1800</v>
      </c>
      <c r="AO47" s="76">
        <v>630</v>
      </c>
      <c r="AP47" s="76">
        <v>9424</v>
      </c>
      <c r="AQ47" s="76">
        <v>50082</v>
      </c>
      <c r="AR47" s="76">
        <v>1761</v>
      </c>
      <c r="AS47" s="76">
        <v>1645</v>
      </c>
      <c r="AT47" s="76">
        <v>48029</v>
      </c>
      <c r="AU47" s="76">
        <v>25519</v>
      </c>
      <c r="AV47" s="76">
        <v>0</v>
      </c>
      <c r="AW47" s="76">
        <v>0</v>
      </c>
      <c r="AX47" s="76">
        <v>0</v>
      </c>
      <c r="AY47" s="76">
        <v>22097</v>
      </c>
      <c r="AZ47" s="76">
        <v>2023327</v>
      </c>
      <c r="BA47" s="76">
        <v>2075170</v>
      </c>
      <c r="BB47" s="76">
        <v>1010244</v>
      </c>
      <c r="BC47" s="76">
        <v>0</v>
      </c>
      <c r="BD47" s="76">
        <v>548329</v>
      </c>
      <c r="BE47" s="76">
        <v>30037</v>
      </c>
      <c r="BF47" s="76">
        <v>94095</v>
      </c>
      <c r="BG47" s="76">
        <v>0</v>
      </c>
      <c r="BH47" s="76">
        <v>20290</v>
      </c>
      <c r="BI47" s="76">
        <v>10876</v>
      </c>
      <c r="BJ47" s="76">
        <v>6716</v>
      </c>
      <c r="BK47" s="76">
        <v>7126</v>
      </c>
      <c r="BL47" s="76">
        <v>5490</v>
      </c>
      <c r="BM47" s="76">
        <v>33009</v>
      </c>
      <c r="BN47" s="76">
        <v>9159</v>
      </c>
      <c r="BO47" s="76">
        <v>22533</v>
      </c>
      <c r="BP47" s="76">
        <v>358</v>
      </c>
      <c r="BQ47" s="76">
        <v>9270</v>
      </c>
      <c r="BR47" s="76">
        <v>14283</v>
      </c>
      <c r="BS47" s="76">
        <v>11859</v>
      </c>
      <c r="BT47" s="76">
        <v>78393</v>
      </c>
      <c r="BU47" s="76">
        <v>8402</v>
      </c>
      <c r="BV47" s="76">
        <v>0</v>
      </c>
      <c r="BW47" s="76">
        <v>11287</v>
      </c>
      <c r="BX47" s="76">
        <v>6513</v>
      </c>
      <c r="BY47" s="76">
        <v>2753</v>
      </c>
      <c r="BZ47" s="76">
        <v>68864</v>
      </c>
      <c r="CA47" s="76">
        <v>0</v>
      </c>
      <c r="CB47" s="76">
        <v>40882</v>
      </c>
      <c r="CC47" s="76">
        <v>23156</v>
      </c>
      <c r="CD47" s="76">
        <v>0</v>
      </c>
      <c r="CE47" s="76">
        <v>0</v>
      </c>
      <c r="CF47" s="76">
        <v>0</v>
      </c>
      <c r="CG47" s="76">
        <v>0</v>
      </c>
      <c r="CH47" s="76">
        <v>0</v>
      </c>
      <c r="CI47" s="76">
        <v>2022081</v>
      </c>
      <c r="CJ47" s="76">
        <v>2073924</v>
      </c>
      <c r="CK47" s="76">
        <v>134490</v>
      </c>
      <c r="CL47" s="76">
        <v>0</v>
      </c>
      <c r="CM47" s="76">
        <v>9697</v>
      </c>
      <c r="CN47" s="76">
        <v>22086</v>
      </c>
      <c r="CO47" s="76">
        <v>0</v>
      </c>
      <c r="CP47" s="76">
        <v>0</v>
      </c>
      <c r="CQ47" s="76">
        <v>0</v>
      </c>
      <c r="CR47" s="76">
        <v>0</v>
      </c>
      <c r="CS47" s="76">
        <v>0</v>
      </c>
      <c r="CT47" s="76">
        <v>19036</v>
      </c>
      <c r="CU47" s="76">
        <v>5501</v>
      </c>
      <c r="CV47" s="76">
        <v>130232</v>
      </c>
      <c r="CW47" s="76">
        <v>12747</v>
      </c>
      <c r="CX47" s="76">
        <v>0</v>
      </c>
      <c r="CY47" s="76">
        <v>0</v>
      </c>
      <c r="CZ47" s="76">
        <v>135733</v>
      </c>
      <c r="DA47" s="76">
        <v>1246</v>
      </c>
      <c r="DB47" s="76">
        <v>1938710</v>
      </c>
      <c r="DC47" s="76">
        <v>1603834</v>
      </c>
      <c r="DD47" s="76">
        <v>22097</v>
      </c>
      <c r="DE47" s="76">
        <v>312779</v>
      </c>
      <c r="DF47" s="76">
        <v>136460</v>
      </c>
      <c r="DG47" s="76">
        <v>2075170</v>
      </c>
      <c r="DH47" s="76">
        <v>7126</v>
      </c>
      <c r="DI47" s="76">
        <v>43372</v>
      </c>
      <c r="DJ47" s="76">
        <v>1703166</v>
      </c>
      <c r="DK47" s="76">
        <v>42168</v>
      </c>
      <c r="DL47" s="76">
        <v>94738</v>
      </c>
      <c r="DM47" s="76">
        <v>68864</v>
      </c>
      <c r="DN47" s="76">
        <v>111147</v>
      </c>
      <c r="DO47" s="76">
        <v>162120</v>
      </c>
      <c r="DP47" s="76">
        <v>86795</v>
      </c>
      <c r="DQ47" s="76">
        <v>64038</v>
      </c>
      <c r="DR47" s="76">
        <v>0</v>
      </c>
      <c r="DS47" s="76">
        <v>0</v>
      </c>
      <c r="DT47" s="76">
        <v>2073924</v>
      </c>
    </row>
    <row r="48" spans="1:124" x14ac:dyDescent="0.25">
      <c r="A48" s="65">
        <v>302</v>
      </c>
      <c r="B48" s="65" t="s">
        <v>565</v>
      </c>
      <c r="C48" s="65" t="s">
        <v>535</v>
      </c>
      <c r="D48" s="65" t="s">
        <v>555</v>
      </c>
      <c r="E48" s="65">
        <v>2073</v>
      </c>
      <c r="F48" s="65">
        <v>3022073</v>
      </c>
      <c r="G48" s="65">
        <v>101314</v>
      </c>
      <c r="H48" s="65" t="s">
        <v>590</v>
      </c>
      <c r="I48" s="65" t="s">
        <v>536</v>
      </c>
      <c r="J48" s="65" t="s">
        <v>537</v>
      </c>
      <c r="K48" s="65">
        <v>5</v>
      </c>
      <c r="L48" s="65">
        <v>11</v>
      </c>
      <c r="M48" s="65" t="s">
        <v>547</v>
      </c>
      <c r="N48" s="65">
        <v>630</v>
      </c>
      <c r="O48" s="65">
        <v>18.7</v>
      </c>
      <c r="P48" s="65">
        <v>12</v>
      </c>
      <c r="Q48" s="65">
        <v>0</v>
      </c>
      <c r="R48" s="65" t="s">
        <v>126</v>
      </c>
      <c r="S48" s="65">
        <v>20.8</v>
      </c>
      <c r="T48" s="65" t="s">
        <v>539</v>
      </c>
      <c r="U48" s="65" t="s">
        <v>540</v>
      </c>
      <c r="V48" s="65" t="s">
        <v>555</v>
      </c>
      <c r="W48" s="65">
        <v>3.3</v>
      </c>
      <c r="X48" s="65">
        <v>13</v>
      </c>
      <c r="Y48" s="65">
        <v>51.6</v>
      </c>
      <c r="Z48" s="65">
        <v>0</v>
      </c>
      <c r="AA48" s="65" t="s">
        <v>541</v>
      </c>
      <c r="AB48" s="65" t="s">
        <v>542</v>
      </c>
      <c r="AC48" s="65" t="s">
        <v>543</v>
      </c>
      <c r="AD48" s="65">
        <v>0</v>
      </c>
      <c r="AE48" s="65">
        <v>80.7</v>
      </c>
      <c r="AF48" s="65">
        <v>34.200000000000003</v>
      </c>
      <c r="AG48" s="65">
        <v>3.4</v>
      </c>
      <c r="AH48" s="65">
        <v>6.1</v>
      </c>
      <c r="AI48" s="76">
        <v>2672147</v>
      </c>
      <c r="AJ48" s="76">
        <v>0</v>
      </c>
      <c r="AK48" s="76">
        <v>201749</v>
      </c>
      <c r="AL48" s="76">
        <v>0</v>
      </c>
      <c r="AM48" s="76">
        <v>222360</v>
      </c>
      <c r="AN48" s="76">
        <v>0</v>
      </c>
      <c r="AO48" s="76">
        <v>11862</v>
      </c>
      <c r="AP48" s="76">
        <v>122189</v>
      </c>
      <c r="AQ48" s="76">
        <v>89459</v>
      </c>
      <c r="AR48" s="76">
        <v>0</v>
      </c>
      <c r="AS48" s="76">
        <v>3130</v>
      </c>
      <c r="AT48" s="76">
        <v>72785</v>
      </c>
      <c r="AU48" s="76">
        <v>0</v>
      </c>
      <c r="AV48" s="76">
        <v>0</v>
      </c>
      <c r="AW48" s="76">
        <v>0</v>
      </c>
      <c r="AX48" s="76">
        <v>0</v>
      </c>
      <c r="AY48" s="76">
        <v>127460</v>
      </c>
      <c r="AZ48" s="76">
        <v>3433682</v>
      </c>
      <c r="BA48" s="76">
        <v>3523141</v>
      </c>
      <c r="BB48" s="76">
        <v>1355070</v>
      </c>
      <c r="BC48" s="76">
        <v>0</v>
      </c>
      <c r="BD48" s="76">
        <v>821674</v>
      </c>
      <c r="BE48" s="76">
        <v>123416</v>
      </c>
      <c r="BF48" s="76">
        <v>119726</v>
      </c>
      <c r="BG48" s="76">
        <v>137568</v>
      </c>
      <c r="BH48" s="76">
        <v>183894</v>
      </c>
      <c r="BI48" s="76">
        <v>14338</v>
      </c>
      <c r="BJ48" s="76">
        <v>8416</v>
      </c>
      <c r="BK48" s="76">
        <v>28084</v>
      </c>
      <c r="BL48" s="76">
        <v>8329</v>
      </c>
      <c r="BM48" s="76">
        <v>52869</v>
      </c>
      <c r="BN48" s="76">
        <v>18662</v>
      </c>
      <c r="BO48" s="76">
        <v>8053</v>
      </c>
      <c r="BP48" s="76">
        <v>5315</v>
      </c>
      <c r="BQ48" s="76">
        <v>42298</v>
      </c>
      <c r="BR48" s="76">
        <v>51681</v>
      </c>
      <c r="BS48" s="76">
        <v>23942</v>
      </c>
      <c r="BT48" s="76">
        <v>110617</v>
      </c>
      <c r="BU48" s="76">
        <v>28946</v>
      </c>
      <c r="BV48" s="76">
        <v>0</v>
      </c>
      <c r="BW48" s="76">
        <v>23267</v>
      </c>
      <c r="BX48" s="76">
        <v>16341</v>
      </c>
      <c r="BY48" s="76">
        <v>10564</v>
      </c>
      <c r="BZ48" s="76">
        <v>159753</v>
      </c>
      <c r="CA48" s="76">
        <v>69858</v>
      </c>
      <c r="CB48" s="76">
        <v>33247</v>
      </c>
      <c r="CC48" s="76">
        <v>21523</v>
      </c>
      <c r="CD48" s="76">
        <v>0</v>
      </c>
      <c r="CE48" s="76">
        <v>0</v>
      </c>
      <c r="CF48" s="76">
        <v>0</v>
      </c>
      <c r="CG48" s="76">
        <v>510</v>
      </c>
      <c r="CH48" s="76">
        <v>255</v>
      </c>
      <c r="CI48" s="76">
        <v>3388757</v>
      </c>
      <c r="CJ48" s="76">
        <v>3478216</v>
      </c>
      <c r="CK48" s="76">
        <v>353120</v>
      </c>
      <c r="CL48" s="76">
        <v>-1200</v>
      </c>
      <c r="CM48" s="76">
        <v>647</v>
      </c>
      <c r="CN48" s="76">
        <v>35438</v>
      </c>
      <c r="CO48" s="76">
        <v>0</v>
      </c>
      <c r="CP48" s="76">
        <v>0</v>
      </c>
      <c r="CQ48" s="76">
        <v>0</v>
      </c>
      <c r="CR48" s="76">
        <v>0</v>
      </c>
      <c r="CS48" s="76">
        <v>0</v>
      </c>
      <c r="CT48" s="76">
        <v>0</v>
      </c>
      <c r="CU48" s="76">
        <v>0</v>
      </c>
      <c r="CV48" s="76">
        <v>398810</v>
      </c>
      <c r="CW48" s="76">
        <v>36085</v>
      </c>
      <c r="CX48" s="76">
        <v>0</v>
      </c>
      <c r="CY48" s="76">
        <v>-1965</v>
      </c>
      <c r="CZ48" s="76">
        <v>396845</v>
      </c>
      <c r="DA48" s="76">
        <v>44925</v>
      </c>
      <c r="DB48" s="76">
        <v>3235578</v>
      </c>
      <c r="DC48" s="76">
        <v>2684009</v>
      </c>
      <c r="DD48" s="76">
        <v>127460</v>
      </c>
      <c r="DE48" s="76">
        <v>424109</v>
      </c>
      <c r="DF48" s="76">
        <v>287563</v>
      </c>
      <c r="DG48" s="76">
        <v>3523141</v>
      </c>
      <c r="DH48" s="76">
        <v>97942</v>
      </c>
      <c r="DI48" s="76">
        <v>214977</v>
      </c>
      <c r="DJ48" s="76">
        <v>2609389</v>
      </c>
      <c r="DK48" s="76">
        <v>71531</v>
      </c>
      <c r="DL48" s="76">
        <v>203000</v>
      </c>
      <c r="DM48" s="76">
        <v>297321</v>
      </c>
      <c r="DN48" s="76">
        <v>436898</v>
      </c>
      <c r="DO48" s="76">
        <v>217600</v>
      </c>
      <c r="DP48" s="76">
        <v>139563</v>
      </c>
      <c r="DQ48" s="76">
        <v>54770</v>
      </c>
      <c r="DR48" s="76">
        <v>0</v>
      </c>
      <c r="DS48" s="76">
        <v>765</v>
      </c>
      <c r="DT48" s="76">
        <v>3478216</v>
      </c>
    </row>
    <row r="49" spans="1:124" x14ac:dyDescent="0.25">
      <c r="A49" s="65">
        <v>302</v>
      </c>
      <c r="B49" s="65" t="s">
        <v>565</v>
      </c>
      <c r="C49" s="65" t="s">
        <v>535</v>
      </c>
      <c r="D49" s="65" t="s">
        <v>555</v>
      </c>
      <c r="E49" s="65">
        <v>2076</v>
      </c>
      <c r="F49" s="65">
        <v>3022076</v>
      </c>
      <c r="G49" s="65">
        <v>131617</v>
      </c>
      <c r="H49" s="65" t="s">
        <v>591</v>
      </c>
      <c r="I49" s="65" t="s">
        <v>536</v>
      </c>
      <c r="J49" s="65" t="s">
        <v>537</v>
      </c>
      <c r="K49" s="65">
        <v>3</v>
      </c>
      <c r="L49" s="65">
        <v>11</v>
      </c>
      <c r="M49" s="65" t="s">
        <v>547</v>
      </c>
      <c r="N49" s="65">
        <v>412.5</v>
      </c>
      <c r="O49" s="65">
        <v>22.2</v>
      </c>
      <c r="P49" s="65">
        <v>12</v>
      </c>
      <c r="Q49" s="65">
        <v>0</v>
      </c>
      <c r="R49" s="65" t="s">
        <v>126</v>
      </c>
      <c r="S49" s="65">
        <v>22.6</v>
      </c>
      <c r="T49" s="65" t="s">
        <v>539</v>
      </c>
      <c r="U49" s="65" t="s">
        <v>540</v>
      </c>
      <c r="V49" s="65" t="s">
        <v>555</v>
      </c>
      <c r="W49" s="65">
        <v>1.2</v>
      </c>
      <c r="X49" s="65">
        <v>23.4</v>
      </c>
      <c r="Y49" s="65">
        <v>91.6</v>
      </c>
      <c r="Z49" s="65">
        <v>0</v>
      </c>
      <c r="AA49" s="65" t="s">
        <v>541</v>
      </c>
      <c r="AB49" s="65" t="s">
        <v>542</v>
      </c>
      <c r="AC49" s="65" t="s">
        <v>543</v>
      </c>
      <c r="AD49" s="65">
        <v>0</v>
      </c>
      <c r="AE49" s="65">
        <v>91.2</v>
      </c>
      <c r="AF49" s="65">
        <v>13.1</v>
      </c>
      <c r="AG49" s="65">
        <v>8.9</v>
      </c>
      <c r="AH49" s="65">
        <v>1.8</v>
      </c>
      <c r="AI49" s="76">
        <v>1973125</v>
      </c>
      <c r="AJ49" s="76">
        <v>0</v>
      </c>
      <c r="AK49" s="76">
        <v>58785</v>
      </c>
      <c r="AL49" s="76">
        <v>0</v>
      </c>
      <c r="AM49" s="76">
        <v>184580</v>
      </c>
      <c r="AN49" s="76">
        <v>0</v>
      </c>
      <c r="AO49" s="76">
        <v>8477</v>
      </c>
      <c r="AP49" s="76">
        <v>93635</v>
      </c>
      <c r="AQ49" s="76">
        <v>44743</v>
      </c>
      <c r="AR49" s="76">
        <v>5481</v>
      </c>
      <c r="AS49" s="76">
        <v>0</v>
      </c>
      <c r="AT49" s="76">
        <v>12990</v>
      </c>
      <c r="AU49" s="76">
        <v>5554</v>
      </c>
      <c r="AV49" s="76">
        <v>0</v>
      </c>
      <c r="AW49" s="76">
        <v>0</v>
      </c>
      <c r="AX49" s="76">
        <v>0</v>
      </c>
      <c r="AY49" s="76">
        <v>82806</v>
      </c>
      <c r="AZ49" s="76">
        <v>2419952</v>
      </c>
      <c r="BA49" s="76">
        <v>2470176</v>
      </c>
      <c r="BB49" s="76">
        <v>1058127</v>
      </c>
      <c r="BC49" s="76">
        <v>19022</v>
      </c>
      <c r="BD49" s="76">
        <v>390689</v>
      </c>
      <c r="BE49" s="76">
        <v>43546</v>
      </c>
      <c r="BF49" s="76">
        <v>178114</v>
      </c>
      <c r="BG49" s="76">
        <v>0</v>
      </c>
      <c r="BH49" s="76">
        <v>65493</v>
      </c>
      <c r="BI49" s="76">
        <v>9529</v>
      </c>
      <c r="BJ49" s="76">
        <v>5243</v>
      </c>
      <c r="BK49" s="76">
        <v>14378</v>
      </c>
      <c r="BL49" s="76">
        <v>7883</v>
      </c>
      <c r="BM49" s="76">
        <v>40825</v>
      </c>
      <c r="BN49" s="76">
        <v>3510</v>
      </c>
      <c r="BO49" s="76">
        <v>35282</v>
      </c>
      <c r="BP49" s="76">
        <v>6937</v>
      </c>
      <c r="BQ49" s="76">
        <v>36630</v>
      </c>
      <c r="BR49" s="76">
        <v>30813</v>
      </c>
      <c r="BS49" s="76">
        <v>12614</v>
      </c>
      <c r="BT49" s="76">
        <v>59612</v>
      </c>
      <c r="BU49" s="76">
        <v>27236</v>
      </c>
      <c r="BV49" s="76">
        <v>0</v>
      </c>
      <c r="BW49" s="76">
        <v>22494</v>
      </c>
      <c r="BX49" s="76">
        <v>10319</v>
      </c>
      <c r="BY49" s="76">
        <v>9794</v>
      </c>
      <c r="BZ49" s="76">
        <v>110225</v>
      </c>
      <c r="CA49" s="76">
        <v>24770</v>
      </c>
      <c r="CB49" s="76">
        <v>211309</v>
      </c>
      <c r="CC49" s="76">
        <v>23808</v>
      </c>
      <c r="CD49" s="76">
        <v>0</v>
      </c>
      <c r="CE49" s="76">
        <v>0</v>
      </c>
      <c r="CF49" s="76">
        <v>0</v>
      </c>
      <c r="CG49" s="76">
        <v>0</v>
      </c>
      <c r="CH49" s="76">
        <v>0</v>
      </c>
      <c r="CI49" s="76">
        <v>2407978</v>
      </c>
      <c r="CJ49" s="76">
        <v>2458202</v>
      </c>
      <c r="CK49" s="76">
        <v>177512</v>
      </c>
      <c r="CL49" s="76">
        <v>0</v>
      </c>
      <c r="CM49" s="76">
        <v>18756</v>
      </c>
      <c r="CN49" s="76">
        <v>35544</v>
      </c>
      <c r="CO49" s="76">
        <v>0</v>
      </c>
      <c r="CP49" s="76">
        <v>0</v>
      </c>
      <c r="CQ49" s="76">
        <v>0</v>
      </c>
      <c r="CR49" s="76">
        <v>-1500</v>
      </c>
      <c r="CS49" s="76">
        <v>0</v>
      </c>
      <c r="CT49" s="76">
        <v>0</v>
      </c>
      <c r="CU49" s="76">
        <v>9982</v>
      </c>
      <c r="CV49" s="76">
        <v>179504</v>
      </c>
      <c r="CW49" s="76">
        <v>55800</v>
      </c>
      <c r="CX49" s="76">
        <v>0</v>
      </c>
      <c r="CY49" s="76">
        <v>0</v>
      </c>
      <c r="CZ49" s="76">
        <v>189486</v>
      </c>
      <c r="DA49" s="76">
        <v>11974</v>
      </c>
      <c r="DB49" s="76">
        <v>2307773</v>
      </c>
      <c r="DC49" s="76">
        <v>1981602</v>
      </c>
      <c r="DD49" s="76">
        <v>82806</v>
      </c>
      <c r="DE49" s="76">
        <v>243365</v>
      </c>
      <c r="DF49" s="76">
        <v>162403</v>
      </c>
      <c r="DG49" s="76">
        <v>2470176</v>
      </c>
      <c r="DH49" s="76">
        <v>58170</v>
      </c>
      <c r="DI49" s="76">
        <v>88148</v>
      </c>
      <c r="DJ49" s="76">
        <v>1773248</v>
      </c>
      <c r="DK49" s="76">
        <v>44335</v>
      </c>
      <c r="DL49" s="76">
        <v>123163</v>
      </c>
      <c r="DM49" s="76">
        <v>110225</v>
      </c>
      <c r="DN49" s="76">
        <v>207538</v>
      </c>
      <c r="DO49" s="76">
        <v>344459</v>
      </c>
      <c r="DP49" s="76">
        <v>86848</v>
      </c>
      <c r="DQ49" s="76">
        <v>235117</v>
      </c>
      <c r="DR49" s="76">
        <v>0</v>
      </c>
      <c r="DS49" s="76">
        <v>0</v>
      </c>
      <c r="DT49" s="76">
        <v>2458202</v>
      </c>
    </row>
    <row r="50" spans="1:124" x14ac:dyDescent="0.25">
      <c r="A50" s="65">
        <v>302</v>
      </c>
      <c r="B50" s="65" t="s">
        <v>565</v>
      </c>
      <c r="C50" s="65" t="s">
        <v>535</v>
      </c>
      <c r="D50" s="65" t="s">
        <v>555</v>
      </c>
      <c r="E50" s="65">
        <v>2077</v>
      </c>
      <c r="F50" s="65">
        <v>3022077</v>
      </c>
      <c r="G50" s="65">
        <v>131970</v>
      </c>
      <c r="H50" s="65" t="s">
        <v>592</v>
      </c>
      <c r="I50" s="65" t="s">
        <v>536</v>
      </c>
      <c r="J50" s="65" t="s">
        <v>537</v>
      </c>
      <c r="K50" s="65">
        <v>2</v>
      </c>
      <c r="L50" s="65">
        <v>11</v>
      </c>
      <c r="M50" s="65" t="s">
        <v>547</v>
      </c>
      <c r="N50" s="65">
        <v>922.5</v>
      </c>
      <c r="O50" s="65">
        <v>25.3</v>
      </c>
      <c r="P50" s="65">
        <v>12</v>
      </c>
      <c r="Q50" s="65">
        <v>0</v>
      </c>
      <c r="R50" s="65" t="s">
        <v>126</v>
      </c>
      <c r="S50" s="65">
        <v>44.1</v>
      </c>
      <c r="T50" s="65" t="s">
        <v>539</v>
      </c>
      <c r="U50" s="65" t="s">
        <v>540</v>
      </c>
      <c r="V50" s="65" t="s">
        <v>555</v>
      </c>
      <c r="W50" s="65">
        <v>4.0999999999999996</v>
      </c>
      <c r="X50" s="65">
        <v>22.2</v>
      </c>
      <c r="Y50" s="65">
        <v>77.599999999999994</v>
      </c>
      <c r="Z50" s="65">
        <v>0</v>
      </c>
      <c r="AA50" s="65" t="s">
        <v>541</v>
      </c>
      <c r="AB50" s="65" t="s">
        <v>542</v>
      </c>
      <c r="AC50" s="65" t="s">
        <v>543</v>
      </c>
      <c r="AD50" s="65">
        <v>0</v>
      </c>
      <c r="AE50" s="65">
        <v>98.2</v>
      </c>
      <c r="AF50" s="65">
        <v>53.5</v>
      </c>
      <c r="AG50" s="65">
        <v>15.4</v>
      </c>
      <c r="AH50" s="65">
        <v>14.9</v>
      </c>
      <c r="AI50" s="76">
        <v>4991100</v>
      </c>
      <c r="AJ50" s="76">
        <v>0</v>
      </c>
      <c r="AK50" s="76">
        <v>596574</v>
      </c>
      <c r="AL50" s="76">
        <v>0</v>
      </c>
      <c r="AM50" s="76">
        <v>581180</v>
      </c>
      <c r="AN50" s="76">
        <v>31680</v>
      </c>
      <c r="AO50" s="76">
        <v>0</v>
      </c>
      <c r="AP50" s="76">
        <v>80324</v>
      </c>
      <c r="AQ50" s="76">
        <v>73511</v>
      </c>
      <c r="AR50" s="76">
        <v>7800</v>
      </c>
      <c r="AS50" s="76">
        <v>8662</v>
      </c>
      <c r="AT50" s="76">
        <v>42288</v>
      </c>
      <c r="AU50" s="76">
        <v>37361</v>
      </c>
      <c r="AV50" s="76">
        <v>0</v>
      </c>
      <c r="AW50" s="76">
        <v>0</v>
      </c>
      <c r="AX50" s="76">
        <v>0</v>
      </c>
      <c r="AY50" s="76">
        <v>119375</v>
      </c>
      <c r="AZ50" s="76">
        <v>6488544</v>
      </c>
      <c r="BA50" s="76">
        <v>6569855</v>
      </c>
      <c r="BB50" s="76">
        <v>2865814</v>
      </c>
      <c r="BC50" s="76">
        <v>0</v>
      </c>
      <c r="BD50" s="76">
        <v>1581250</v>
      </c>
      <c r="BE50" s="76">
        <v>216614</v>
      </c>
      <c r="BF50" s="76">
        <v>202966</v>
      </c>
      <c r="BG50" s="76">
        <v>0</v>
      </c>
      <c r="BH50" s="76">
        <v>193733</v>
      </c>
      <c r="BI50" s="76">
        <v>43304</v>
      </c>
      <c r="BJ50" s="76">
        <v>11767</v>
      </c>
      <c r="BK50" s="76">
        <v>1341</v>
      </c>
      <c r="BL50" s="76">
        <v>5133</v>
      </c>
      <c r="BM50" s="76">
        <v>65105</v>
      </c>
      <c r="BN50" s="76">
        <v>23311</v>
      </c>
      <c r="BO50" s="76">
        <v>9350</v>
      </c>
      <c r="BP50" s="76">
        <v>10582</v>
      </c>
      <c r="BQ50" s="76">
        <v>58265</v>
      </c>
      <c r="BR50" s="76">
        <v>1865</v>
      </c>
      <c r="BS50" s="76">
        <v>41842</v>
      </c>
      <c r="BT50" s="76">
        <v>278922</v>
      </c>
      <c r="BU50" s="76">
        <v>34855</v>
      </c>
      <c r="BV50" s="76">
        <v>0</v>
      </c>
      <c r="BW50" s="76">
        <v>81329</v>
      </c>
      <c r="BX50" s="76">
        <v>26792</v>
      </c>
      <c r="BY50" s="76">
        <v>65362</v>
      </c>
      <c r="BZ50" s="76">
        <v>246207</v>
      </c>
      <c r="CA50" s="76">
        <v>53550</v>
      </c>
      <c r="CB50" s="76">
        <v>397472</v>
      </c>
      <c r="CC50" s="76">
        <v>75578</v>
      </c>
      <c r="CD50" s="76">
        <v>0</v>
      </c>
      <c r="CE50" s="76">
        <v>0</v>
      </c>
      <c r="CF50" s="76">
        <v>0</v>
      </c>
      <c r="CG50" s="76">
        <v>0</v>
      </c>
      <c r="CH50" s="76">
        <v>0</v>
      </c>
      <c r="CI50" s="76">
        <v>6510998</v>
      </c>
      <c r="CJ50" s="76">
        <v>6592309</v>
      </c>
      <c r="CK50" s="76">
        <v>221792</v>
      </c>
      <c r="CL50" s="76">
        <v>0</v>
      </c>
      <c r="CM50" s="76">
        <v>0</v>
      </c>
      <c r="CN50" s="76">
        <v>44333</v>
      </c>
      <c r="CO50" s="76">
        <v>0</v>
      </c>
      <c r="CP50" s="76">
        <v>0</v>
      </c>
      <c r="CQ50" s="76">
        <v>0</v>
      </c>
      <c r="CR50" s="76">
        <v>40682</v>
      </c>
      <c r="CS50" s="76">
        <v>0</v>
      </c>
      <c r="CT50" s="76">
        <v>0</v>
      </c>
      <c r="CU50" s="76">
        <v>199338</v>
      </c>
      <c r="CV50" s="76">
        <v>0</v>
      </c>
      <c r="CW50" s="76">
        <v>3651</v>
      </c>
      <c r="CX50" s="76">
        <v>0</v>
      </c>
      <c r="CY50" s="76">
        <v>0</v>
      </c>
      <c r="CZ50" s="76">
        <v>199338</v>
      </c>
      <c r="DA50" s="76">
        <v>-22454</v>
      </c>
      <c r="DB50" s="76">
        <v>6319909</v>
      </c>
      <c r="DC50" s="76">
        <v>5022780</v>
      </c>
      <c r="DD50" s="76">
        <v>119375</v>
      </c>
      <c r="DE50" s="76">
        <v>1177754</v>
      </c>
      <c r="DF50" s="76">
        <v>249946</v>
      </c>
      <c r="DG50" s="76">
        <v>6569855</v>
      </c>
      <c r="DH50" s="76">
        <v>54891</v>
      </c>
      <c r="DI50" s="76">
        <v>253937</v>
      </c>
      <c r="DJ50" s="76">
        <v>4958858</v>
      </c>
      <c r="DK50" s="76">
        <v>88416</v>
      </c>
      <c r="DL50" s="76">
        <v>314380</v>
      </c>
      <c r="DM50" s="76">
        <v>246207</v>
      </c>
      <c r="DN50" s="76">
        <v>385553</v>
      </c>
      <c r="DO50" s="76">
        <v>868156</v>
      </c>
      <c r="DP50" s="76">
        <v>313777</v>
      </c>
      <c r="DQ50" s="76">
        <v>473050</v>
      </c>
      <c r="DR50" s="76">
        <v>0</v>
      </c>
      <c r="DS50" s="76">
        <v>0</v>
      </c>
      <c r="DT50" s="76">
        <v>6592309</v>
      </c>
    </row>
    <row r="51" spans="1:124" x14ac:dyDescent="0.25">
      <c r="A51" s="65">
        <v>302</v>
      </c>
      <c r="B51" s="65" t="s">
        <v>565</v>
      </c>
      <c r="C51" s="65" t="s">
        <v>535</v>
      </c>
      <c r="D51" s="65" t="s">
        <v>555</v>
      </c>
      <c r="E51" s="65">
        <v>2078</v>
      </c>
      <c r="F51" s="65">
        <v>3022078</v>
      </c>
      <c r="G51" s="65">
        <v>133364</v>
      </c>
      <c r="H51" s="65" t="s">
        <v>593</v>
      </c>
      <c r="I51" s="65" t="s">
        <v>536</v>
      </c>
      <c r="J51" s="65" t="s">
        <v>537</v>
      </c>
      <c r="K51" s="65">
        <v>4</v>
      </c>
      <c r="L51" s="65">
        <v>11</v>
      </c>
      <c r="M51" s="65" t="s">
        <v>538</v>
      </c>
      <c r="N51" s="65">
        <v>327</v>
      </c>
      <c r="O51" s="65">
        <v>4</v>
      </c>
      <c r="P51" s="65">
        <v>12</v>
      </c>
      <c r="Q51" s="65">
        <v>0</v>
      </c>
      <c r="R51" s="65" t="s">
        <v>126</v>
      </c>
      <c r="S51" s="65">
        <v>15.5</v>
      </c>
      <c r="T51" s="65" t="s">
        <v>552</v>
      </c>
      <c r="U51" s="65" t="s">
        <v>540</v>
      </c>
      <c r="V51" s="65" t="s">
        <v>555</v>
      </c>
      <c r="W51" s="65">
        <v>2.1</v>
      </c>
      <c r="X51" s="65">
        <v>7</v>
      </c>
      <c r="Y51" s="65">
        <v>6.4</v>
      </c>
      <c r="Z51" s="65">
        <v>0</v>
      </c>
      <c r="AA51" s="65" t="s">
        <v>541</v>
      </c>
      <c r="AB51" s="65" t="s">
        <v>542</v>
      </c>
      <c r="AC51" s="65" t="s">
        <v>543</v>
      </c>
      <c r="AD51" s="65">
        <v>0</v>
      </c>
      <c r="AE51" s="65">
        <v>100</v>
      </c>
      <c r="AF51" s="65">
        <v>13.4</v>
      </c>
      <c r="AG51" s="65">
        <v>5</v>
      </c>
      <c r="AH51" s="65">
        <v>2.2000000000000002</v>
      </c>
      <c r="AI51" s="76">
        <v>1321182</v>
      </c>
      <c r="AJ51" s="76">
        <v>0</v>
      </c>
      <c r="AK51" s="76">
        <v>106549</v>
      </c>
      <c r="AL51" s="76">
        <v>0</v>
      </c>
      <c r="AM51" s="76">
        <v>44880</v>
      </c>
      <c r="AN51" s="76">
        <v>56046</v>
      </c>
      <c r="AO51" s="76">
        <v>0</v>
      </c>
      <c r="AP51" s="76">
        <v>19497</v>
      </c>
      <c r="AQ51" s="76">
        <v>27982</v>
      </c>
      <c r="AR51" s="76">
        <v>9242</v>
      </c>
      <c r="AS51" s="76">
        <v>43200</v>
      </c>
      <c r="AT51" s="76">
        <v>16763</v>
      </c>
      <c r="AU51" s="76">
        <v>136168</v>
      </c>
      <c r="AV51" s="76">
        <v>0</v>
      </c>
      <c r="AW51" s="76">
        <v>0</v>
      </c>
      <c r="AX51" s="76">
        <v>0</v>
      </c>
      <c r="AY51" s="76">
        <v>99841</v>
      </c>
      <c r="AZ51" s="76">
        <v>1844126</v>
      </c>
      <c r="BA51" s="76">
        <v>1881350</v>
      </c>
      <c r="BB51" s="76">
        <v>694140</v>
      </c>
      <c r="BC51" s="76">
        <v>0</v>
      </c>
      <c r="BD51" s="76">
        <v>316086</v>
      </c>
      <c r="BE51" s="76">
        <v>26796</v>
      </c>
      <c r="BF51" s="76">
        <v>130008</v>
      </c>
      <c r="BG51" s="76">
        <v>0</v>
      </c>
      <c r="BH51" s="76">
        <v>31110</v>
      </c>
      <c r="BI51" s="76">
        <v>10199</v>
      </c>
      <c r="BJ51" s="76">
        <v>3046</v>
      </c>
      <c r="BK51" s="76">
        <v>11804</v>
      </c>
      <c r="BL51" s="76">
        <v>0</v>
      </c>
      <c r="BM51" s="76">
        <v>14967</v>
      </c>
      <c r="BN51" s="76">
        <v>0</v>
      </c>
      <c r="BO51" s="76">
        <v>31056</v>
      </c>
      <c r="BP51" s="76">
        <v>2606</v>
      </c>
      <c r="BQ51" s="76">
        <v>20291</v>
      </c>
      <c r="BR51" s="76">
        <v>18468</v>
      </c>
      <c r="BS51" s="76">
        <v>59409</v>
      </c>
      <c r="BT51" s="76">
        <v>64215</v>
      </c>
      <c r="BU51" s="76">
        <v>10696</v>
      </c>
      <c r="BV51" s="76">
        <v>0</v>
      </c>
      <c r="BW51" s="76">
        <v>10940</v>
      </c>
      <c r="BX51" s="76">
        <v>642</v>
      </c>
      <c r="BY51" s="76">
        <v>19825</v>
      </c>
      <c r="BZ51" s="76">
        <v>86366</v>
      </c>
      <c r="CA51" s="76">
        <v>145486</v>
      </c>
      <c r="CB51" s="76">
        <v>49112</v>
      </c>
      <c r="CC51" s="76">
        <v>25136</v>
      </c>
      <c r="CD51" s="76">
        <v>0</v>
      </c>
      <c r="CE51" s="76">
        <v>0</v>
      </c>
      <c r="CF51" s="76">
        <v>43200</v>
      </c>
      <c r="CG51" s="76">
        <v>0</v>
      </c>
      <c r="CH51" s="76">
        <v>0</v>
      </c>
      <c r="CI51" s="76">
        <v>1745180</v>
      </c>
      <c r="CJ51" s="76">
        <v>1825604</v>
      </c>
      <c r="CK51" s="76">
        <v>17532</v>
      </c>
      <c r="CL51" s="76">
        <v>0</v>
      </c>
      <c r="CM51" s="76">
        <v>0</v>
      </c>
      <c r="CN51" s="76">
        <v>0</v>
      </c>
      <c r="CO51" s="76">
        <v>0</v>
      </c>
      <c r="CP51" s="76">
        <v>0</v>
      </c>
      <c r="CQ51" s="76">
        <v>0</v>
      </c>
      <c r="CR51" s="76">
        <v>0</v>
      </c>
      <c r="CS51" s="76">
        <v>0</v>
      </c>
      <c r="CT51" s="76">
        <v>0</v>
      </c>
      <c r="CU51" s="76">
        <v>13549</v>
      </c>
      <c r="CV51" s="76">
        <v>59727</v>
      </c>
      <c r="CW51" s="76">
        <v>0</v>
      </c>
      <c r="CX51" s="76">
        <v>0</v>
      </c>
      <c r="CY51" s="76">
        <v>0</v>
      </c>
      <c r="CZ51" s="76">
        <v>73276</v>
      </c>
      <c r="DA51" s="76">
        <v>55746</v>
      </c>
      <c r="DB51" s="76">
        <v>1628498</v>
      </c>
      <c r="DC51" s="76">
        <v>1377228</v>
      </c>
      <c r="DD51" s="76">
        <v>99841</v>
      </c>
      <c r="DE51" s="76">
        <v>151429</v>
      </c>
      <c r="DF51" s="76">
        <v>252852</v>
      </c>
      <c r="DG51" s="76">
        <v>1881350</v>
      </c>
      <c r="DH51" s="76">
        <v>157290</v>
      </c>
      <c r="DI51" s="76">
        <v>44355</v>
      </c>
      <c r="DJ51" s="76">
        <v>1341879</v>
      </c>
      <c r="DK51" s="76">
        <v>14967</v>
      </c>
      <c r="DL51" s="76">
        <v>72819</v>
      </c>
      <c r="DM51" s="76">
        <v>86366</v>
      </c>
      <c r="DN51" s="76">
        <v>187782</v>
      </c>
      <c r="DO51" s="76">
        <v>160099</v>
      </c>
      <c r="DP51" s="76">
        <v>74911</v>
      </c>
      <c r="DQ51" s="76">
        <v>74248</v>
      </c>
      <c r="DR51" s="76">
        <v>43200</v>
      </c>
      <c r="DS51" s="76">
        <v>0</v>
      </c>
      <c r="DT51" s="76">
        <v>1825604</v>
      </c>
    </row>
    <row r="52" spans="1:124" x14ac:dyDescent="0.25">
      <c r="A52" s="65">
        <v>302</v>
      </c>
      <c r="B52" s="65" t="s">
        <v>565</v>
      </c>
      <c r="C52" s="65" t="s">
        <v>535</v>
      </c>
      <c r="D52" s="65" t="s">
        <v>555</v>
      </c>
      <c r="E52" s="65">
        <v>2079</v>
      </c>
      <c r="F52" s="65">
        <v>3022079</v>
      </c>
      <c r="G52" s="65">
        <v>133365</v>
      </c>
      <c r="H52" s="65" t="s">
        <v>594</v>
      </c>
      <c r="I52" s="65" t="s">
        <v>536</v>
      </c>
      <c r="J52" s="65" t="s">
        <v>537</v>
      </c>
      <c r="K52" s="65">
        <v>3</v>
      </c>
      <c r="L52" s="65">
        <v>11</v>
      </c>
      <c r="M52" s="65" t="s">
        <v>538</v>
      </c>
      <c r="N52" s="65">
        <v>507</v>
      </c>
      <c r="O52" s="65">
        <v>2.2000000000000002</v>
      </c>
      <c r="P52" s="65">
        <v>12</v>
      </c>
      <c r="Q52" s="65">
        <v>0</v>
      </c>
      <c r="R52" s="65" t="s">
        <v>126</v>
      </c>
      <c r="S52" s="65">
        <v>21.8</v>
      </c>
      <c r="T52" s="65" t="s">
        <v>551</v>
      </c>
      <c r="U52" s="65" t="s">
        <v>540</v>
      </c>
      <c r="V52" s="65" t="s">
        <v>555</v>
      </c>
      <c r="W52" s="65">
        <v>0</v>
      </c>
      <c r="X52" s="65">
        <v>12.6</v>
      </c>
      <c r="Y52" s="65">
        <v>17.2</v>
      </c>
      <c r="Z52" s="65">
        <v>0</v>
      </c>
      <c r="AA52" s="65" t="s">
        <v>541</v>
      </c>
      <c r="AB52" s="65" t="s">
        <v>542</v>
      </c>
      <c r="AC52" s="65" t="s">
        <v>543</v>
      </c>
      <c r="AD52" s="65">
        <v>0</v>
      </c>
      <c r="AE52" s="65">
        <v>100</v>
      </c>
      <c r="AF52" s="65">
        <v>10.199999999999999</v>
      </c>
      <c r="AG52" s="65">
        <v>2.9</v>
      </c>
      <c r="AH52" s="65">
        <v>2.7</v>
      </c>
      <c r="AI52" s="76">
        <v>1932612</v>
      </c>
      <c r="AJ52" s="76">
        <v>0</v>
      </c>
      <c r="AK52" s="76">
        <v>2712</v>
      </c>
      <c r="AL52" s="76">
        <v>0</v>
      </c>
      <c r="AM52" s="76">
        <v>62040</v>
      </c>
      <c r="AN52" s="76">
        <v>82</v>
      </c>
      <c r="AO52" s="76">
        <v>11737</v>
      </c>
      <c r="AP52" s="76">
        <v>645</v>
      </c>
      <c r="AQ52" s="76">
        <v>19013</v>
      </c>
      <c r="AR52" s="76">
        <v>4484</v>
      </c>
      <c r="AS52" s="76">
        <v>0</v>
      </c>
      <c r="AT52" s="76">
        <v>6545</v>
      </c>
      <c r="AU52" s="76">
        <v>0</v>
      </c>
      <c r="AV52" s="76">
        <v>0</v>
      </c>
      <c r="AW52" s="76">
        <v>0</v>
      </c>
      <c r="AX52" s="76">
        <v>0</v>
      </c>
      <c r="AY52" s="76">
        <v>91589</v>
      </c>
      <c r="AZ52" s="76">
        <v>2107962</v>
      </c>
      <c r="BA52" s="76">
        <v>2131459</v>
      </c>
      <c r="BB52" s="76">
        <v>1209216</v>
      </c>
      <c r="BC52" s="76">
        <v>0</v>
      </c>
      <c r="BD52" s="76">
        <v>178946</v>
      </c>
      <c r="BE52" s="76">
        <v>34331</v>
      </c>
      <c r="BF52" s="76">
        <v>100010</v>
      </c>
      <c r="BG52" s="76">
        <v>0</v>
      </c>
      <c r="BH52" s="76">
        <v>49243</v>
      </c>
      <c r="BI52" s="76">
        <v>44540</v>
      </c>
      <c r="BJ52" s="76">
        <v>6819</v>
      </c>
      <c r="BK52" s="76">
        <v>15014</v>
      </c>
      <c r="BL52" s="76">
        <v>0</v>
      </c>
      <c r="BM52" s="76">
        <v>24150</v>
      </c>
      <c r="BN52" s="76">
        <v>0</v>
      </c>
      <c r="BO52" s="76">
        <v>50485</v>
      </c>
      <c r="BP52" s="76">
        <v>94</v>
      </c>
      <c r="BQ52" s="76">
        <v>25386</v>
      </c>
      <c r="BR52" s="76">
        <v>29594</v>
      </c>
      <c r="BS52" s="76">
        <v>15036</v>
      </c>
      <c r="BT52" s="76">
        <v>45645</v>
      </c>
      <c r="BU52" s="76">
        <v>23401</v>
      </c>
      <c r="BV52" s="76">
        <v>0</v>
      </c>
      <c r="BW52" s="76">
        <v>12913</v>
      </c>
      <c r="BX52" s="76">
        <v>888</v>
      </c>
      <c r="BY52" s="76">
        <v>53289</v>
      </c>
      <c r="BZ52" s="76">
        <v>89581</v>
      </c>
      <c r="CA52" s="76">
        <v>8138</v>
      </c>
      <c r="CB52" s="76">
        <v>23570</v>
      </c>
      <c r="CC52" s="76">
        <v>34620</v>
      </c>
      <c r="CD52" s="76">
        <v>0</v>
      </c>
      <c r="CE52" s="76">
        <v>0</v>
      </c>
      <c r="CF52" s="76">
        <v>0</v>
      </c>
      <c r="CG52" s="76">
        <v>0</v>
      </c>
      <c r="CH52" s="76">
        <v>0</v>
      </c>
      <c r="CI52" s="76">
        <v>2051412</v>
      </c>
      <c r="CJ52" s="76">
        <v>2074909</v>
      </c>
      <c r="CK52" s="76">
        <v>55568</v>
      </c>
      <c r="CL52" s="76">
        <v>0</v>
      </c>
      <c r="CM52" s="76">
        <v>0</v>
      </c>
      <c r="CN52" s="76">
        <v>0</v>
      </c>
      <c r="CO52" s="76">
        <v>0</v>
      </c>
      <c r="CP52" s="76">
        <v>0</v>
      </c>
      <c r="CQ52" s="76">
        <v>0</v>
      </c>
      <c r="CR52" s="76">
        <v>0</v>
      </c>
      <c r="CS52" s="76">
        <v>0</v>
      </c>
      <c r="CT52" s="76">
        <v>0</v>
      </c>
      <c r="CU52" s="76">
        <v>0</v>
      </c>
      <c r="CV52" s="76">
        <v>112119</v>
      </c>
      <c r="CW52" s="76">
        <v>0</v>
      </c>
      <c r="CX52" s="76">
        <v>0</v>
      </c>
      <c r="CY52" s="76">
        <v>0</v>
      </c>
      <c r="CZ52" s="76">
        <v>112119</v>
      </c>
      <c r="DA52" s="76">
        <v>56550</v>
      </c>
      <c r="DB52" s="76">
        <v>2100772</v>
      </c>
      <c r="DC52" s="76">
        <v>1944431</v>
      </c>
      <c r="DD52" s="76">
        <v>91589</v>
      </c>
      <c r="DE52" s="76">
        <v>64752</v>
      </c>
      <c r="DF52" s="76">
        <v>30687</v>
      </c>
      <c r="DG52" s="76">
        <v>2131459</v>
      </c>
      <c r="DH52" s="76">
        <v>23152</v>
      </c>
      <c r="DI52" s="76">
        <v>100602</v>
      </c>
      <c r="DJ52" s="76">
        <v>1611926</v>
      </c>
      <c r="DK52" s="76">
        <v>24150</v>
      </c>
      <c r="DL52" s="76">
        <v>108966</v>
      </c>
      <c r="DM52" s="76">
        <v>89581</v>
      </c>
      <c r="DN52" s="76">
        <v>160579</v>
      </c>
      <c r="DO52" s="76">
        <v>140149</v>
      </c>
      <c r="DP52" s="76">
        <v>69046</v>
      </c>
      <c r="DQ52" s="76">
        <v>58190</v>
      </c>
      <c r="DR52" s="76">
        <v>0</v>
      </c>
      <c r="DS52" s="76">
        <v>0</v>
      </c>
      <c r="DT52" s="76">
        <v>2074909</v>
      </c>
    </row>
    <row r="53" spans="1:124" x14ac:dyDescent="0.25">
      <c r="A53" s="65">
        <v>302</v>
      </c>
      <c r="B53" s="65" t="s">
        <v>565</v>
      </c>
      <c r="C53" s="65" t="s">
        <v>535</v>
      </c>
      <c r="D53" s="65" t="s">
        <v>555</v>
      </c>
      <c r="E53" s="65">
        <v>3300</v>
      </c>
      <c r="F53" s="65">
        <v>3023300</v>
      </c>
      <c r="G53" s="65">
        <v>101315</v>
      </c>
      <c r="H53" s="65" t="s">
        <v>595</v>
      </c>
      <c r="I53" s="65" t="s">
        <v>536</v>
      </c>
      <c r="J53" s="65" t="s">
        <v>537</v>
      </c>
      <c r="K53" s="65">
        <v>4</v>
      </c>
      <c r="L53" s="65">
        <v>11</v>
      </c>
      <c r="M53" s="65" t="s">
        <v>538</v>
      </c>
      <c r="N53" s="65">
        <v>190</v>
      </c>
      <c r="O53" s="65">
        <v>23.2</v>
      </c>
      <c r="P53" s="65">
        <v>12</v>
      </c>
      <c r="Q53" s="65">
        <v>0</v>
      </c>
      <c r="R53" s="65" t="s">
        <v>126</v>
      </c>
      <c r="S53" s="65">
        <v>9.3000000000000007</v>
      </c>
      <c r="T53" s="65" t="s">
        <v>539</v>
      </c>
      <c r="U53" s="65" t="s">
        <v>540</v>
      </c>
      <c r="V53" s="65" t="s">
        <v>555</v>
      </c>
      <c r="W53" s="65">
        <v>1.6</v>
      </c>
      <c r="X53" s="65">
        <v>12.1</v>
      </c>
      <c r="Y53" s="65">
        <v>60.5</v>
      </c>
      <c r="Z53" s="65">
        <v>0</v>
      </c>
      <c r="AA53" s="65" t="s">
        <v>541</v>
      </c>
      <c r="AB53" s="65" t="s">
        <v>542</v>
      </c>
      <c r="AC53" s="65" t="s">
        <v>543</v>
      </c>
      <c r="AD53" s="65">
        <v>0</v>
      </c>
      <c r="AE53" s="65">
        <v>61.2</v>
      </c>
      <c r="AF53" s="65">
        <v>10.3</v>
      </c>
      <c r="AG53" s="65">
        <v>1.8</v>
      </c>
      <c r="AH53" s="65">
        <v>1.3</v>
      </c>
      <c r="AI53" s="76">
        <v>928093</v>
      </c>
      <c r="AJ53" s="76">
        <v>0</v>
      </c>
      <c r="AK53" s="76">
        <v>31054</v>
      </c>
      <c r="AL53" s="76">
        <v>0</v>
      </c>
      <c r="AM53" s="76">
        <v>96020</v>
      </c>
      <c r="AN53" s="76">
        <v>4500</v>
      </c>
      <c r="AO53" s="76">
        <v>65</v>
      </c>
      <c r="AP53" s="76">
        <v>1749</v>
      </c>
      <c r="AQ53" s="76">
        <v>16459</v>
      </c>
      <c r="AR53" s="76">
        <v>5409</v>
      </c>
      <c r="AS53" s="76">
        <v>0</v>
      </c>
      <c r="AT53" s="76">
        <v>18622</v>
      </c>
      <c r="AU53" s="76">
        <v>10618</v>
      </c>
      <c r="AV53" s="76">
        <v>0</v>
      </c>
      <c r="AW53" s="76">
        <v>0</v>
      </c>
      <c r="AX53" s="76">
        <v>0</v>
      </c>
      <c r="AY53" s="76">
        <v>35847</v>
      </c>
      <c r="AZ53" s="76">
        <v>1126568</v>
      </c>
      <c r="BA53" s="76">
        <v>1148436</v>
      </c>
      <c r="BB53" s="76">
        <v>594257</v>
      </c>
      <c r="BC53" s="76">
        <v>0</v>
      </c>
      <c r="BD53" s="76">
        <v>234812</v>
      </c>
      <c r="BE53" s="76">
        <v>32425</v>
      </c>
      <c r="BF53" s="76">
        <v>35295</v>
      </c>
      <c r="BG53" s="76">
        <v>0</v>
      </c>
      <c r="BH53" s="76">
        <v>8493</v>
      </c>
      <c r="BI53" s="76">
        <v>1625</v>
      </c>
      <c r="BJ53" s="76">
        <v>8320</v>
      </c>
      <c r="BK53" s="76">
        <v>9916</v>
      </c>
      <c r="BL53" s="76">
        <v>0</v>
      </c>
      <c r="BM53" s="76">
        <v>17729</v>
      </c>
      <c r="BN53" s="76">
        <v>2320</v>
      </c>
      <c r="BO53" s="76">
        <v>15356</v>
      </c>
      <c r="BP53" s="76">
        <v>6994</v>
      </c>
      <c r="BQ53" s="76">
        <v>8916</v>
      </c>
      <c r="BR53" s="76">
        <v>2843</v>
      </c>
      <c r="BS53" s="76">
        <v>3289</v>
      </c>
      <c r="BT53" s="76">
        <v>35950</v>
      </c>
      <c r="BU53" s="76">
        <v>11251</v>
      </c>
      <c r="BV53" s="76">
        <v>0</v>
      </c>
      <c r="BW53" s="76">
        <v>16708</v>
      </c>
      <c r="BX53" s="76">
        <v>5222</v>
      </c>
      <c r="BY53" s="76">
        <v>1175</v>
      </c>
      <c r="BZ53" s="76">
        <v>44627</v>
      </c>
      <c r="CA53" s="76">
        <v>35623</v>
      </c>
      <c r="CB53" s="76">
        <v>59470</v>
      </c>
      <c r="CC53" s="76">
        <v>31268</v>
      </c>
      <c r="CD53" s="76">
        <v>0</v>
      </c>
      <c r="CE53" s="76">
        <v>0</v>
      </c>
      <c r="CF53" s="76">
        <v>0</v>
      </c>
      <c r="CG53" s="76">
        <v>0</v>
      </c>
      <c r="CH53" s="76">
        <v>0</v>
      </c>
      <c r="CI53" s="76">
        <v>1202016</v>
      </c>
      <c r="CJ53" s="76">
        <v>1223884</v>
      </c>
      <c r="CK53" s="76">
        <v>106584</v>
      </c>
      <c r="CL53" s="76">
        <v>0</v>
      </c>
      <c r="CM53" s="76">
        <v>0</v>
      </c>
      <c r="CN53" s="76">
        <v>0</v>
      </c>
      <c r="CO53" s="76">
        <v>0</v>
      </c>
      <c r="CP53" s="76">
        <v>0</v>
      </c>
      <c r="CQ53" s="76">
        <v>0</v>
      </c>
      <c r="CR53" s="76">
        <v>0</v>
      </c>
      <c r="CS53" s="76">
        <v>0</v>
      </c>
      <c r="CT53" s="76">
        <v>0</v>
      </c>
      <c r="CU53" s="76">
        <v>0</v>
      </c>
      <c r="CV53" s="76">
        <v>31136</v>
      </c>
      <c r="CW53" s="76">
        <v>0</v>
      </c>
      <c r="CX53" s="76">
        <v>0</v>
      </c>
      <c r="CY53" s="76">
        <v>0</v>
      </c>
      <c r="CZ53" s="76">
        <v>31136</v>
      </c>
      <c r="DA53" s="76">
        <v>-75448</v>
      </c>
      <c r="DB53" s="76">
        <v>1095579</v>
      </c>
      <c r="DC53" s="76">
        <v>932658</v>
      </c>
      <c r="DD53" s="76">
        <v>35847</v>
      </c>
      <c r="DE53" s="76">
        <v>127074</v>
      </c>
      <c r="DF53" s="76">
        <v>52857</v>
      </c>
      <c r="DG53" s="76">
        <v>1148436</v>
      </c>
      <c r="DH53" s="76">
        <v>45539</v>
      </c>
      <c r="DI53" s="76">
        <v>18438</v>
      </c>
      <c r="DJ53" s="76">
        <v>928341</v>
      </c>
      <c r="DK53" s="76">
        <v>20049</v>
      </c>
      <c r="DL53" s="76">
        <v>67830</v>
      </c>
      <c r="DM53" s="76">
        <v>44627</v>
      </c>
      <c r="DN53" s="76">
        <v>71891</v>
      </c>
      <c r="DO53" s="76">
        <v>154647</v>
      </c>
      <c r="DP53" s="76">
        <v>47201</v>
      </c>
      <c r="DQ53" s="76">
        <v>90738</v>
      </c>
      <c r="DR53" s="76">
        <v>0</v>
      </c>
      <c r="DS53" s="76">
        <v>0</v>
      </c>
      <c r="DT53" s="76">
        <v>1223884</v>
      </c>
    </row>
    <row r="54" spans="1:124" x14ac:dyDescent="0.25">
      <c r="A54" s="65">
        <v>302</v>
      </c>
      <c r="B54" s="65" t="s">
        <v>565</v>
      </c>
      <c r="C54" s="65" t="s">
        <v>535</v>
      </c>
      <c r="D54" s="65" t="s">
        <v>555</v>
      </c>
      <c r="E54" s="65">
        <v>3302</v>
      </c>
      <c r="F54" s="65">
        <v>3023302</v>
      </c>
      <c r="G54" s="65">
        <v>101316</v>
      </c>
      <c r="H54" s="65" t="s">
        <v>596</v>
      </c>
      <c r="I54" s="65" t="s">
        <v>536</v>
      </c>
      <c r="J54" s="65" t="s">
        <v>537</v>
      </c>
      <c r="K54" s="65">
        <v>3</v>
      </c>
      <c r="L54" s="65">
        <v>11</v>
      </c>
      <c r="M54" s="65" t="s">
        <v>538</v>
      </c>
      <c r="N54" s="65">
        <v>226</v>
      </c>
      <c r="O54" s="65">
        <v>5.2</v>
      </c>
      <c r="P54" s="65">
        <v>12</v>
      </c>
      <c r="Q54" s="65">
        <v>0</v>
      </c>
      <c r="R54" s="65" t="s">
        <v>126</v>
      </c>
      <c r="S54" s="65">
        <v>8.9</v>
      </c>
      <c r="T54" s="65" t="s">
        <v>539</v>
      </c>
      <c r="U54" s="65" t="s">
        <v>540</v>
      </c>
      <c r="V54" s="65" t="s">
        <v>555</v>
      </c>
      <c r="W54" s="65">
        <v>2.2000000000000002</v>
      </c>
      <c r="X54" s="65">
        <v>5.2</v>
      </c>
      <c r="Y54" s="65">
        <v>34.1</v>
      </c>
      <c r="Z54" s="65">
        <v>0</v>
      </c>
      <c r="AA54" s="65" t="s">
        <v>541</v>
      </c>
      <c r="AB54" s="65" t="s">
        <v>542</v>
      </c>
      <c r="AC54" s="65" t="s">
        <v>543</v>
      </c>
      <c r="AD54" s="65">
        <v>0</v>
      </c>
      <c r="AE54" s="65">
        <v>100</v>
      </c>
      <c r="AF54" s="65">
        <v>8.3000000000000007</v>
      </c>
      <c r="AG54" s="65">
        <v>2.4</v>
      </c>
      <c r="AH54" s="65">
        <v>2.2999999999999998</v>
      </c>
      <c r="AI54" s="76">
        <v>953164</v>
      </c>
      <c r="AJ54" s="76">
        <v>0</v>
      </c>
      <c r="AK54" s="76">
        <v>50280</v>
      </c>
      <c r="AL54" s="76">
        <v>0</v>
      </c>
      <c r="AM54" s="76">
        <v>29040</v>
      </c>
      <c r="AN54" s="76">
        <v>1200</v>
      </c>
      <c r="AO54" s="76">
        <v>3161</v>
      </c>
      <c r="AP54" s="76">
        <v>63241</v>
      </c>
      <c r="AQ54" s="76">
        <v>36527</v>
      </c>
      <c r="AR54" s="76">
        <v>0</v>
      </c>
      <c r="AS54" s="76">
        <v>890</v>
      </c>
      <c r="AT54" s="76">
        <v>37261</v>
      </c>
      <c r="AU54" s="76">
        <v>13515</v>
      </c>
      <c r="AV54" s="76">
        <v>0</v>
      </c>
      <c r="AW54" s="76">
        <v>0</v>
      </c>
      <c r="AX54" s="76">
        <v>0</v>
      </c>
      <c r="AY54" s="76">
        <v>51496</v>
      </c>
      <c r="AZ54" s="76">
        <v>1203248</v>
      </c>
      <c r="BA54" s="76">
        <v>1239775</v>
      </c>
      <c r="BB54" s="76">
        <v>545398</v>
      </c>
      <c r="BC54" s="76">
        <v>0</v>
      </c>
      <c r="BD54" s="76">
        <v>192712</v>
      </c>
      <c r="BE54" s="76">
        <v>33897</v>
      </c>
      <c r="BF54" s="76">
        <v>40054</v>
      </c>
      <c r="BG54" s="76">
        <v>0</v>
      </c>
      <c r="BH54" s="76">
        <v>56563</v>
      </c>
      <c r="BI54" s="76">
        <v>2357</v>
      </c>
      <c r="BJ54" s="76">
        <v>11072</v>
      </c>
      <c r="BK54" s="76">
        <v>4087</v>
      </c>
      <c r="BL54" s="76">
        <v>5449</v>
      </c>
      <c r="BM54" s="76">
        <v>26091</v>
      </c>
      <c r="BN54" s="76">
        <v>5385</v>
      </c>
      <c r="BO54" s="76">
        <v>17396</v>
      </c>
      <c r="BP54" s="76">
        <v>2399</v>
      </c>
      <c r="BQ54" s="76">
        <v>4506</v>
      </c>
      <c r="BR54" s="76">
        <v>3375</v>
      </c>
      <c r="BS54" s="76">
        <v>2348</v>
      </c>
      <c r="BT54" s="76">
        <v>60159</v>
      </c>
      <c r="BU54" s="76">
        <v>30353</v>
      </c>
      <c r="BV54" s="76">
        <v>0</v>
      </c>
      <c r="BW54" s="76">
        <v>7933</v>
      </c>
      <c r="BX54" s="76">
        <v>3186</v>
      </c>
      <c r="BY54" s="76">
        <v>9395</v>
      </c>
      <c r="BZ54" s="76">
        <v>71781</v>
      </c>
      <c r="CA54" s="76">
        <v>330</v>
      </c>
      <c r="CB54" s="76">
        <v>37234</v>
      </c>
      <c r="CC54" s="76">
        <v>22898</v>
      </c>
      <c r="CD54" s="76">
        <v>0</v>
      </c>
      <c r="CE54" s="76">
        <v>0</v>
      </c>
      <c r="CF54" s="76">
        <v>0</v>
      </c>
      <c r="CG54" s="76">
        <v>0</v>
      </c>
      <c r="CH54" s="76">
        <v>0</v>
      </c>
      <c r="CI54" s="76">
        <v>1159831</v>
      </c>
      <c r="CJ54" s="76">
        <v>1196358</v>
      </c>
      <c r="CK54" s="76">
        <v>262448</v>
      </c>
      <c r="CL54" s="76">
        <v>0</v>
      </c>
      <c r="CM54" s="76">
        <v>0</v>
      </c>
      <c r="CN54" s="76">
        <v>0</v>
      </c>
      <c r="CO54" s="76">
        <v>0</v>
      </c>
      <c r="CP54" s="76">
        <v>0</v>
      </c>
      <c r="CQ54" s="76">
        <v>0</v>
      </c>
      <c r="CR54" s="76">
        <v>0</v>
      </c>
      <c r="CS54" s="76">
        <v>0</v>
      </c>
      <c r="CT54" s="76">
        <v>0</v>
      </c>
      <c r="CU54" s="76">
        <v>12463</v>
      </c>
      <c r="CV54" s="76">
        <v>293402</v>
      </c>
      <c r="CW54" s="76">
        <v>0</v>
      </c>
      <c r="CX54" s="76">
        <v>0</v>
      </c>
      <c r="CY54" s="76">
        <v>0</v>
      </c>
      <c r="CZ54" s="76">
        <v>305865</v>
      </c>
      <c r="DA54" s="76">
        <v>43417</v>
      </c>
      <c r="DB54" s="76">
        <v>1088341</v>
      </c>
      <c r="DC54" s="76">
        <v>957525</v>
      </c>
      <c r="DD54" s="76">
        <v>51496</v>
      </c>
      <c r="DE54" s="76">
        <v>79320</v>
      </c>
      <c r="DF54" s="76">
        <v>151434</v>
      </c>
      <c r="DG54" s="76">
        <v>1239775</v>
      </c>
      <c r="DH54" s="76">
        <v>4417</v>
      </c>
      <c r="DI54" s="76">
        <v>75441</v>
      </c>
      <c r="DJ54" s="76">
        <v>858022</v>
      </c>
      <c r="DK54" s="76">
        <v>31476</v>
      </c>
      <c r="DL54" s="76">
        <v>82769</v>
      </c>
      <c r="DM54" s="76">
        <v>71781</v>
      </c>
      <c r="DN54" s="76">
        <v>87595</v>
      </c>
      <c r="DO54" s="76">
        <v>158577</v>
      </c>
      <c r="DP54" s="76">
        <v>90512</v>
      </c>
      <c r="DQ54" s="76">
        <v>60132</v>
      </c>
      <c r="DR54" s="76">
        <v>0</v>
      </c>
      <c r="DS54" s="76">
        <v>0</v>
      </c>
      <c r="DT54" s="76">
        <v>1196358</v>
      </c>
    </row>
    <row r="55" spans="1:124" x14ac:dyDescent="0.25">
      <c r="A55" s="65">
        <v>302</v>
      </c>
      <c r="B55" s="65" t="s">
        <v>565</v>
      </c>
      <c r="C55" s="65" t="s">
        <v>535</v>
      </c>
      <c r="D55" s="65" t="s">
        <v>555</v>
      </c>
      <c r="E55" s="65">
        <v>3304</v>
      </c>
      <c r="F55" s="65">
        <v>3023304</v>
      </c>
      <c r="G55" s="65">
        <v>101317</v>
      </c>
      <c r="H55" s="65" t="s">
        <v>562</v>
      </c>
      <c r="I55" s="65" t="s">
        <v>536</v>
      </c>
      <c r="J55" s="65" t="s">
        <v>537</v>
      </c>
      <c r="K55" s="65">
        <v>3</v>
      </c>
      <c r="L55" s="65">
        <v>11</v>
      </c>
      <c r="M55" s="65" t="s">
        <v>538</v>
      </c>
      <c r="N55" s="65">
        <v>256</v>
      </c>
      <c r="O55" s="65">
        <v>11.7</v>
      </c>
      <c r="P55" s="65">
        <v>12</v>
      </c>
      <c r="Q55" s="65">
        <v>0</v>
      </c>
      <c r="R55" s="65" t="s">
        <v>126</v>
      </c>
      <c r="S55" s="65">
        <v>13.8</v>
      </c>
      <c r="T55" s="65" t="s">
        <v>539</v>
      </c>
      <c r="U55" s="65" t="s">
        <v>540</v>
      </c>
      <c r="V55" s="65" t="s">
        <v>555</v>
      </c>
      <c r="W55" s="65">
        <v>1.5</v>
      </c>
      <c r="X55" s="65">
        <v>23.1</v>
      </c>
      <c r="Y55" s="65">
        <v>36.299999999999997</v>
      </c>
      <c r="Z55" s="65">
        <v>0</v>
      </c>
      <c r="AA55" s="65" t="s">
        <v>541</v>
      </c>
      <c r="AB55" s="65" t="s">
        <v>542</v>
      </c>
      <c r="AC55" s="65" t="s">
        <v>543</v>
      </c>
      <c r="AD55" s="65">
        <v>0</v>
      </c>
      <c r="AE55" s="65">
        <v>92.8</v>
      </c>
      <c r="AF55" s="65">
        <v>7.5</v>
      </c>
      <c r="AG55" s="65">
        <v>4.5</v>
      </c>
      <c r="AH55" s="65">
        <v>2.6</v>
      </c>
      <c r="AI55" s="76">
        <v>1150011</v>
      </c>
      <c r="AJ55" s="76">
        <v>0</v>
      </c>
      <c r="AK55" s="76">
        <v>48305</v>
      </c>
      <c r="AL55" s="76">
        <v>0</v>
      </c>
      <c r="AM55" s="76">
        <v>92700</v>
      </c>
      <c r="AN55" s="76">
        <v>10566</v>
      </c>
      <c r="AO55" s="76">
        <v>1560</v>
      </c>
      <c r="AP55" s="76">
        <v>84366</v>
      </c>
      <c r="AQ55" s="76">
        <v>39266</v>
      </c>
      <c r="AR55" s="76">
        <v>16720</v>
      </c>
      <c r="AS55" s="76">
        <v>0</v>
      </c>
      <c r="AT55" s="76">
        <v>22172</v>
      </c>
      <c r="AU55" s="76">
        <v>9859</v>
      </c>
      <c r="AV55" s="76">
        <v>0</v>
      </c>
      <c r="AW55" s="76">
        <v>0</v>
      </c>
      <c r="AX55" s="76">
        <v>0</v>
      </c>
      <c r="AY55" s="76">
        <v>53515</v>
      </c>
      <c r="AZ55" s="76">
        <v>1473054</v>
      </c>
      <c r="BA55" s="76">
        <v>1529040</v>
      </c>
      <c r="BB55" s="76">
        <v>562765</v>
      </c>
      <c r="BC55" s="76">
        <v>0</v>
      </c>
      <c r="BD55" s="76">
        <v>279495</v>
      </c>
      <c r="BE55" s="76">
        <v>32676</v>
      </c>
      <c r="BF55" s="76">
        <v>59359</v>
      </c>
      <c r="BG55" s="76">
        <v>0</v>
      </c>
      <c r="BH55" s="76">
        <v>24929</v>
      </c>
      <c r="BI55" s="76">
        <v>10646</v>
      </c>
      <c r="BJ55" s="76">
        <v>11063</v>
      </c>
      <c r="BK55" s="76">
        <v>10500</v>
      </c>
      <c r="BL55" s="76">
        <v>2022</v>
      </c>
      <c r="BM55" s="76">
        <v>17598</v>
      </c>
      <c r="BN55" s="76">
        <v>1865</v>
      </c>
      <c r="BO55" s="76">
        <v>24426</v>
      </c>
      <c r="BP55" s="76">
        <v>2171</v>
      </c>
      <c r="BQ55" s="76">
        <v>12761</v>
      </c>
      <c r="BR55" s="76">
        <v>3098</v>
      </c>
      <c r="BS55" s="76">
        <v>8600</v>
      </c>
      <c r="BT55" s="76">
        <v>54442</v>
      </c>
      <c r="BU55" s="76">
        <v>12345</v>
      </c>
      <c r="BV55" s="76">
        <v>0</v>
      </c>
      <c r="BW55" s="76">
        <v>14731</v>
      </c>
      <c r="BX55" s="76">
        <v>2128</v>
      </c>
      <c r="BY55" s="76">
        <v>18272</v>
      </c>
      <c r="BZ55" s="76">
        <v>59095</v>
      </c>
      <c r="CA55" s="76">
        <v>82470</v>
      </c>
      <c r="CB55" s="76">
        <v>91461</v>
      </c>
      <c r="CC55" s="76">
        <v>54516</v>
      </c>
      <c r="CD55" s="76">
        <v>0</v>
      </c>
      <c r="CE55" s="76">
        <v>0</v>
      </c>
      <c r="CF55" s="76">
        <v>0</v>
      </c>
      <c r="CG55" s="76">
        <v>0</v>
      </c>
      <c r="CH55" s="76">
        <v>0</v>
      </c>
      <c r="CI55" s="76">
        <v>1397448</v>
      </c>
      <c r="CJ55" s="76">
        <v>1453434</v>
      </c>
      <c r="CK55" s="76">
        <v>132956</v>
      </c>
      <c r="CL55" s="76">
        <v>0</v>
      </c>
      <c r="CM55" s="76">
        <v>0</v>
      </c>
      <c r="CN55" s="76">
        <v>0</v>
      </c>
      <c r="CO55" s="76">
        <v>0</v>
      </c>
      <c r="CP55" s="76">
        <v>1</v>
      </c>
      <c r="CQ55" s="76">
        <v>0</v>
      </c>
      <c r="CR55" s="76">
        <v>0</v>
      </c>
      <c r="CS55" s="76">
        <v>0</v>
      </c>
      <c r="CT55" s="76">
        <v>1</v>
      </c>
      <c r="CU55" s="76">
        <v>3900</v>
      </c>
      <c r="CV55" s="76">
        <v>204663</v>
      </c>
      <c r="CW55" s="76">
        <v>0</v>
      </c>
      <c r="CX55" s="76">
        <v>0</v>
      </c>
      <c r="CY55" s="76">
        <v>0</v>
      </c>
      <c r="CZ55" s="76">
        <v>208563</v>
      </c>
      <c r="DA55" s="76">
        <v>75606</v>
      </c>
      <c r="DB55" s="76">
        <v>1356657</v>
      </c>
      <c r="DC55" s="76">
        <v>1162137</v>
      </c>
      <c r="DD55" s="76">
        <v>53515</v>
      </c>
      <c r="DE55" s="76">
        <v>141005</v>
      </c>
      <c r="DF55" s="76">
        <v>172383</v>
      </c>
      <c r="DG55" s="76">
        <v>1529040</v>
      </c>
      <c r="DH55" s="76">
        <v>92970</v>
      </c>
      <c r="DI55" s="76">
        <v>48660</v>
      </c>
      <c r="DJ55" s="76">
        <v>1043249</v>
      </c>
      <c r="DK55" s="76">
        <v>19463</v>
      </c>
      <c r="DL55" s="76">
        <v>76565</v>
      </c>
      <c r="DM55" s="76">
        <v>59095</v>
      </c>
      <c r="DN55" s="76">
        <v>87853</v>
      </c>
      <c r="DO55" s="76">
        <v>227495</v>
      </c>
      <c r="DP55" s="76">
        <v>66787</v>
      </c>
      <c r="DQ55" s="76">
        <v>145977</v>
      </c>
      <c r="DR55" s="76">
        <v>0</v>
      </c>
      <c r="DS55" s="76">
        <v>0</v>
      </c>
      <c r="DT55" s="76">
        <v>1453434</v>
      </c>
    </row>
    <row r="56" spans="1:124" x14ac:dyDescent="0.25">
      <c r="A56" s="65">
        <v>302</v>
      </c>
      <c r="B56" s="65" t="s">
        <v>565</v>
      </c>
      <c r="C56" s="65" t="s">
        <v>535</v>
      </c>
      <c r="D56" s="65" t="s">
        <v>555</v>
      </c>
      <c r="E56" s="65">
        <v>3305</v>
      </c>
      <c r="F56" s="65">
        <v>3023305</v>
      </c>
      <c r="G56" s="65">
        <v>101318</v>
      </c>
      <c r="H56" s="65" t="s">
        <v>597</v>
      </c>
      <c r="I56" s="65" t="s">
        <v>536</v>
      </c>
      <c r="J56" s="65" t="s">
        <v>537</v>
      </c>
      <c r="K56" s="65">
        <v>4</v>
      </c>
      <c r="L56" s="65">
        <v>11</v>
      </c>
      <c r="M56" s="65" t="s">
        <v>538</v>
      </c>
      <c r="N56" s="65">
        <v>141</v>
      </c>
      <c r="O56" s="65">
        <v>2.8</v>
      </c>
      <c r="P56" s="65">
        <v>12</v>
      </c>
      <c r="Q56" s="65">
        <v>0</v>
      </c>
      <c r="R56" s="65" t="s">
        <v>126</v>
      </c>
      <c r="S56" s="65">
        <v>7.1</v>
      </c>
      <c r="T56" s="65" t="s">
        <v>539</v>
      </c>
      <c r="U56" s="65" t="s">
        <v>540</v>
      </c>
      <c r="V56" s="65" t="s">
        <v>555</v>
      </c>
      <c r="W56" s="65">
        <v>0.7</v>
      </c>
      <c r="X56" s="65">
        <v>10.6</v>
      </c>
      <c r="Y56" s="65">
        <v>14.9</v>
      </c>
      <c r="Z56" s="65">
        <v>0</v>
      </c>
      <c r="AA56" s="65" t="s">
        <v>541</v>
      </c>
      <c r="AB56" s="65" t="s">
        <v>542</v>
      </c>
      <c r="AC56" s="65" t="s">
        <v>543</v>
      </c>
      <c r="AD56" s="65">
        <v>0</v>
      </c>
      <c r="AE56" s="65">
        <v>100</v>
      </c>
      <c r="AF56" s="65">
        <v>3.1</v>
      </c>
      <c r="AG56" s="65">
        <v>1.3</v>
      </c>
      <c r="AH56" s="65">
        <v>2.2999999999999998</v>
      </c>
      <c r="AI56" s="76">
        <v>621576</v>
      </c>
      <c r="AJ56" s="76">
        <v>0</v>
      </c>
      <c r="AK56" s="76">
        <v>22161</v>
      </c>
      <c r="AL56" s="76">
        <v>0</v>
      </c>
      <c r="AM56" s="76">
        <v>15500</v>
      </c>
      <c r="AN56" s="76">
        <v>65</v>
      </c>
      <c r="AO56" s="76">
        <v>601</v>
      </c>
      <c r="AP56" s="76">
        <v>12034</v>
      </c>
      <c r="AQ56" s="76">
        <v>20595</v>
      </c>
      <c r="AR56" s="76">
        <v>8782</v>
      </c>
      <c r="AS56" s="76">
        <v>248</v>
      </c>
      <c r="AT56" s="76">
        <v>16175</v>
      </c>
      <c r="AU56" s="76">
        <v>6641</v>
      </c>
      <c r="AV56" s="76">
        <v>0</v>
      </c>
      <c r="AW56" s="76">
        <v>0</v>
      </c>
      <c r="AX56" s="76">
        <v>0</v>
      </c>
      <c r="AY56" s="76">
        <v>37594</v>
      </c>
      <c r="AZ56" s="76">
        <v>732595</v>
      </c>
      <c r="BA56" s="76">
        <v>761972</v>
      </c>
      <c r="BB56" s="76">
        <v>378120</v>
      </c>
      <c r="BC56" s="76">
        <v>0</v>
      </c>
      <c r="BD56" s="76">
        <v>69165</v>
      </c>
      <c r="BE56" s="76">
        <v>36167</v>
      </c>
      <c r="BF56" s="76">
        <v>26404</v>
      </c>
      <c r="BG56" s="76">
        <v>0</v>
      </c>
      <c r="BH56" s="76">
        <v>25568</v>
      </c>
      <c r="BI56" s="76">
        <v>2898</v>
      </c>
      <c r="BJ56" s="76">
        <v>3474</v>
      </c>
      <c r="BK56" s="76">
        <v>5071</v>
      </c>
      <c r="BL56" s="76">
        <v>764</v>
      </c>
      <c r="BM56" s="76">
        <v>3306</v>
      </c>
      <c r="BN56" s="76">
        <v>150</v>
      </c>
      <c r="BO56" s="76">
        <v>279</v>
      </c>
      <c r="BP56" s="76">
        <v>1141</v>
      </c>
      <c r="BQ56" s="76">
        <v>6374</v>
      </c>
      <c r="BR56" s="76">
        <v>1330</v>
      </c>
      <c r="BS56" s="76">
        <v>4775</v>
      </c>
      <c r="BT56" s="76">
        <v>32422</v>
      </c>
      <c r="BU56" s="76">
        <v>8092</v>
      </c>
      <c r="BV56" s="76">
        <v>0</v>
      </c>
      <c r="BW56" s="76">
        <v>6568</v>
      </c>
      <c r="BX56" s="76">
        <v>2965</v>
      </c>
      <c r="BY56" s="76">
        <v>6361</v>
      </c>
      <c r="BZ56" s="76">
        <v>43972</v>
      </c>
      <c r="CA56" s="76">
        <v>27359</v>
      </c>
      <c r="CB56" s="76">
        <v>55887</v>
      </c>
      <c r="CC56" s="76">
        <v>15174</v>
      </c>
      <c r="CD56" s="76">
        <v>0</v>
      </c>
      <c r="CE56" s="76">
        <v>0</v>
      </c>
      <c r="CF56" s="76">
        <v>8335</v>
      </c>
      <c r="CG56" s="76">
        <v>0</v>
      </c>
      <c r="CH56" s="76">
        <v>0</v>
      </c>
      <c r="CI56" s="76">
        <v>734409</v>
      </c>
      <c r="CJ56" s="76">
        <v>772121</v>
      </c>
      <c r="CK56" s="76">
        <v>180210</v>
      </c>
      <c r="CL56" s="76">
        <v>0</v>
      </c>
      <c r="CM56" s="76">
        <v>0</v>
      </c>
      <c r="CN56" s="76">
        <v>0</v>
      </c>
      <c r="CO56" s="76">
        <v>0</v>
      </c>
      <c r="CP56" s="76">
        <v>8335</v>
      </c>
      <c r="CQ56" s="76">
        <v>0</v>
      </c>
      <c r="CR56" s="76">
        <v>0</v>
      </c>
      <c r="CS56" s="76">
        <v>8335</v>
      </c>
      <c r="CT56" s="76">
        <v>0</v>
      </c>
      <c r="CU56" s="76">
        <v>0</v>
      </c>
      <c r="CV56" s="76">
        <v>170063</v>
      </c>
      <c r="CW56" s="76">
        <v>0</v>
      </c>
      <c r="CX56" s="76">
        <v>0</v>
      </c>
      <c r="CY56" s="76">
        <v>0</v>
      </c>
      <c r="CZ56" s="76">
        <v>170063</v>
      </c>
      <c r="DA56" s="76">
        <v>-10149</v>
      </c>
      <c r="DB56" s="76">
        <v>697497</v>
      </c>
      <c r="DC56" s="76">
        <v>622242</v>
      </c>
      <c r="DD56" s="76">
        <v>37594</v>
      </c>
      <c r="DE56" s="76">
        <v>37661</v>
      </c>
      <c r="DF56" s="76">
        <v>64475</v>
      </c>
      <c r="DG56" s="76">
        <v>761972</v>
      </c>
      <c r="DH56" s="76">
        <v>32430</v>
      </c>
      <c r="DI56" s="76">
        <v>32704</v>
      </c>
      <c r="DJ56" s="76">
        <v>538823</v>
      </c>
      <c r="DK56" s="76">
        <v>3456</v>
      </c>
      <c r="DL56" s="76">
        <v>39902</v>
      </c>
      <c r="DM56" s="76">
        <v>43972</v>
      </c>
      <c r="DN56" s="76">
        <v>60557</v>
      </c>
      <c r="DO56" s="76">
        <v>118143</v>
      </c>
      <c r="DP56" s="76">
        <v>40514</v>
      </c>
      <c r="DQ56" s="76">
        <v>71061</v>
      </c>
      <c r="DR56" s="76">
        <v>8335</v>
      </c>
      <c r="DS56" s="76">
        <v>0</v>
      </c>
      <c r="DT56" s="76">
        <v>772121</v>
      </c>
    </row>
    <row r="57" spans="1:124" x14ac:dyDescent="0.25">
      <c r="A57" s="65">
        <v>302</v>
      </c>
      <c r="B57" s="65" t="s">
        <v>565</v>
      </c>
      <c r="C57" s="65" t="s">
        <v>535</v>
      </c>
      <c r="D57" s="65" t="s">
        <v>555</v>
      </c>
      <c r="E57" s="65">
        <v>3307</v>
      </c>
      <c r="F57" s="65">
        <v>3023307</v>
      </c>
      <c r="G57" s="65">
        <v>101319</v>
      </c>
      <c r="H57" s="65" t="s">
        <v>598</v>
      </c>
      <c r="I57" s="65" t="s">
        <v>536</v>
      </c>
      <c r="J57" s="65" t="s">
        <v>537</v>
      </c>
      <c r="K57" s="65">
        <v>3</v>
      </c>
      <c r="L57" s="65">
        <v>11</v>
      </c>
      <c r="M57" s="65" t="s">
        <v>538</v>
      </c>
      <c r="N57" s="65">
        <v>227.5</v>
      </c>
      <c r="O57" s="65">
        <v>5</v>
      </c>
      <c r="P57" s="65">
        <v>12</v>
      </c>
      <c r="Q57" s="65">
        <v>0</v>
      </c>
      <c r="R57" s="65" t="s">
        <v>126</v>
      </c>
      <c r="S57" s="65">
        <v>11.9</v>
      </c>
      <c r="T57" s="65" t="s">
        <v>539</v>
      </c>
      <c r="U57" s="65" t="s">
        <v>540</v>
      </c>
      <c r="V57" s="65" t="s">
        <v>555</v>
      </c>
      <c r="W57" s="65">
        <v>0</v>
      </c>
      <c r="X57" s="65">
        <v>8.8000000000000007</v>
      </c>
      <c r="Y57" s="65">
        <v>27.7</v>
      </c>
      <c r="Z57" s="65">
        <v>0</v>
      </c>
      <c r="AA57" s="65" t="s">
        <v>541</v>
      </c>
      <c r="AB57" s="65" t="s">
        <v>542</v>
      </c>
      <c r="AC57" s="65" t="s">
        <v>543</v>
      </c>
      <c r="AD57" s="65">
        <v>0</v>
      </c>
      <c r="AE57" s="65">
        <v>91.6</v>
      </c>
      <c r="AF57" s="65">
        <v>4.8</v>
      </c>
      <c r="AG57" s="65">
        <v>3</v>
      </c>
      <c r="AH57" s="65">
        <v>2.2000000000000002</v>
      </c>
      <c r="AI57" s="76">
        <v>1025020</v>
      </c>
      <c r="AJ57" s="76">
        <v>0</v>
      </c>
      <c r="AK57" s="76">
        <v>0</v>
      </c>
      <c r="AL57" s="76">
        <v>0</v>
      </c>
      <c r="AM57" s="76">
        <v>39140</v>
      </c>
      <c r="AN57" s="76">
        <v>1200</v>
      </c>
      <c r="AO57" s="76">
        <v>3055</v>
      </c>
      <c r="AP57" s="76">
        <v>91105</v>
      </c>
      <c r="AQ57" s="76">
        <v>29544</v>
      </c>
      <c r="AR57" s="76">
        <v>0</v>
      </c>
      <c r="AS57" s="76">
        <v>0</v>
      </c>
      <c r="AT57" s="76">
        <v>57157</v>
      </c>
      <c r="AU57" s="76">
        <v>15982</v>
      </c>
      <c r="AV57" s="76">
        <v>0</v>
      </c>
      <c r="AW57" s="76">
        <v>0</v>
      </c>
      <c r="AX57" s="76">
        <v>0</v>
      </c>
      <c r="AY57" s="76">
        <v>52384</v>
      </c>
      <c r="AZ57" s="76">
        <v>1285043</v>
      </c>
      <c r="BA57" s="76">
        <v>1314587</v>
      </c>
      <c r="BB57" s="76">
        <v>621613</v>
      </c>
      <c r="BC57" s="76">
        <v>0</v>
      </c>
      <c r="BD57" s="76">
        <v>199402</v>
      </c>
      <c r="BE57" s="76">
        <v>41729</v>
      </c>
      <c r="BF57" s="76">
        <v>33222</v>
      </c>
      <c r="BG57" s="76">
        <v>0</v>
      </c>
      <c r="BH57" s="76">
        <v>17889</v>
      </c>
      <c r="BI57" s="76">
        <v>387</v>
      </c>
      <c r="BJ57" s="76">
        <v>2414</v>
      </c>
      <c r="BK57" s="76">
        <v>8822</v>
      </c>
      <c r="BL57" s="76">
        <v>1318</v>
      </c>
      <c r="BM57" s="76">
        <v>24440</v>
      </c>
      <c r="BN57" s="76">
        <v>1913</v>
      </c>
      <c r="BO57" s="76">
        <v>13000</v>
      </c>
      <c r="BP57" s="76">
        <v>4627</v>
      </c>
      <c r="BQ57" s="76">
        <v>22543</v>
      </c>
      <c r="BR57" s="76">
        <v>3497</v>
      </c>
      <c r="BS57" s="76">
        <v>9477</v>
      </c>
      <c r="BT57" s="76">
        <v>61766</v>
      </c>
      <c r="BU57" s="76">
        <v>17345</v>
      </c>
      <c r="BV57" s="76">
        <v>0</v>
      </c>
      <c r="BW57" s="76">
        <v>8924</v>
      </c>
      <c r="BX57" s="76">
        <v>4457</v>
      </c>
      <c r="BY57" s="76">
        <v>1313</v>
      </c>
      <c r="BZ57" s="76">
        <v>62150</v>
      </c>
      <c r="CA57" s="76">
        <v>18461</v>
      </c>
      <c r="CB57" s="76">
        <v>61698</v>
      </c>
      <c r="CC57" s="76">
        <v>39811</v>
      </c>
      <c r="CD57" s="76">
        <v>0</v>
      </c>
      <c r="CE57" s="76">
        <v>0</v>
      </c>
      <c r="CF57" s="76">
        <v>0</v>
      </c>
      <c r="CG57" s="76">
        <v>0</v>
      </c>
      <c r="CH57" s="76">
        <v>0</v>
      </c>
      <c r="CI57" s="76">
        <v>1252674</v>
      </c>
      <c r="CJ57" s="76">
        <v>1282218</v>
      </c>
      <c r="CK57" s="76">
        <v>81701</v>
      </c>
      <c r="CL57" s="76">
        <v>0</v>
      </c>
      <c r="CM57" s="76">
        <v>0</v>
      </c>
      <c r="CN57" s="76">
        <v>0</v>
      </c>
      <c r="CO57" s="76">
        <v>0</v>
      </c>
      <c r="CP57" s="76">
        <v>0</v>
      </c>
      <c r="CQ57" s="76">
        <v>0</v>
      </c>
      <c r="CR57" s="76">
        <v>0</v>
      </c>
      <c r="CS57" s="76">
        <v>0</v>
      </c>
      <c r="CT57" s="76">
        <v>0</v>
      </c>
      <c r="CU57" s="76">
        <v>23598</v>
      </c>
      <c r="CV57" s="76">
        <v>90473</v>
      </c>
      <c r="CW57" s="76">
        <v>0</v>
      </c>
      <c r="CX57" s="76">
        <v>0</v>
      </c>
      <c r="CY57" s="76">
        <v>0</v>
      </c>
      <c r="CZ57" s="76">
        <v>114071</v>
      </c>
      <c r="DA57" s="76">
        <v>32369</v>
      </c>
      <c r="DB57" s="76">
        <v>1120799</v>
      </c>
      <c r="DC57" s="76">
        <v>1029275</v>
      </c>
      <c r="DD57" s="76">
        <v>52384</v>
      </c>
      <c r="DE57" s="76">
        <v>39140</v>
      </c>
      <c r="DF57" s="76">
        <v>193788</v>
      </c>
      <c r="DG57" s="76">
        <v>1314587</v>
      </c>
      <c r="DH57" s="76">
        <v>27283</v>
      </c>
      <c r="DI57" s="76">
        <v>22008</v>
      </c>
      <c r="DJ57" s="76">
        <v>903528</v>
      </c>
      <c r="DK57" s="76">
        <v>26353</v>
      </c>
      <c r="DL57" s="76">
        <v>81082</v>
      </c>
      <c r="DM57" s="76">
        <v>62150</v>
      </c>
      <c r="DN57" s="76">
        <v>106751</v>
      </c>
      <c r="DO57" s="76">
        <v>189544</v>
      </c>
      <c r="DP57" s="76">
        <v>79111</v>
      </c>
      <c r="DQ57" s="76">
        <v>101509</v>
      </c>
      <c r="DR57" s="76">
        <v>0</v>
      </c>
      <c r="DS57" s="76">
        <v>0</v>
      </c>
      <c r="DT57" s="76">
        <v>1282218</v>
      </c>
    </row>
    <row r="58" spans="1:124" x14ac:dyDescent="0.25">
      <c r="A58" s="65">
        <v>302</v>
      </c>
      <c r="B58" s="65" t="s">
        <v>565</v>
      </c>
      <c r="C58" s="65" t="s">
        <v>535</v>
      </c>
      <c r="D58" s="65" t="s">
        <v>555</v>
      </c>
      <c r="E58" s="65">
        <v>3309</v>
      </c>
      <c r="F58" s="65">
        <v>3023309</v>
      </c>
      <c r="G58" s="65">
        <v>101321</v>
      </c>
      <c r="H58" s="65" t="s">
        <v>599</v>
      </c>
      <c r="I58" s="65" t="s">
        <v>536</v>
      </c>
      <c r="J58" s="65" t="s">
        <v>537</v>
      </c>
      <c r="K58" s="65">
        <v>3</v>
      </c>
      <c r="L58" s="65">
        <v>11</v>
      </c>
      <c r="M58" s="65" t="s">
        <v>538</v>
      </c>
      <c r="N58" s="65">
        <v>227</v>
      </c>
      <c r="O58" s="65">
        <v>5.2</v>
      </c>
      <c r="P58" s="65">
        <v>12</v>
      </c>
      <c r="Q58" s="65">
        <v>0</v>
      </c>
      <c r="R58" s="65" t="s">
        <v>126</v>
      </c>
      <c r="S58" s="65">
        <v>10.4</v>
      </c>
      <c r="T58" s="65" t="s">
        <v>539</v>
      </c>
      <c r="U58" s="65" t="s">
        <v>540</v>
      </c>
      <c r="V58" s="65" t="s">
        <v>555</v>
      </c>
      <c r="W58" s="65">
        <v>0.4</v>
      </c>
      <c r="X58" s="65">
        <v>13.4</v>
      </c>
      <c r="Y58" s="65">
        <v>22.5</v>
      </c>
      <c r="Z58" s="65">
        <v>0</v>
      </c>
      <c r="AA58" s="65" t="s">
        <v>541</v>
      </c>
      <c r="AB58" s="65" t="s">
        <v>542</v>
      </c>
      <c r="AC58" s="65" t="s">
        <v>543</v>
      </c>
      <c r="AD58" s="65">
        <v>0</v>
      </c>
      <c r="AE58" s="65">
        <v>100</v>
      </c>
      <c r="AF58" s="65">
        <v>4.2</v>
      </c>
      <c r="AG58" s="65">
        <v>6.1</v>
      </c>
      <c r="AH58" s="65">
        <v>1.8</v>
      </c>
      <c r="AI58" s="76">
        <v>974417</v>
      </c>
      <c r="AJ58" s="76">
        <v>0</v>
      </c>
      <c r="AK58" s="76">
        <v>8136</v>
      </c>
      <c r="AL58" s="76">
        <v>0</v>
      </c>
      <c r="AM58" s="76">
        <v>32200</v>
      </c>
      <c r="AN58" s="76">
        <v>2200</v>
      </c>
      <c r="AO58" s="76">
        <v>1930</v>
      </c>
      <c r="AP58" s="76">
        <v>95252</v>
      </c>
      <c r="AQ58" s="76">
        <v>32282</v>
      </c>
      <c r="AR58" s="76">
        <v>0</v>
      </c>
      <c r="AS58" s="76">
        <v>0</v>
      </c>
      <c r="AT58" s="76">
        <v>29650</v>
      </c>
      <c r="AU58" s="76">
        <v>24381</v>
      </c>
      <c r="AV58" s="76">
        <v>0</v>
      </c>
      <c r="AW58" s="76">
        <v>0</v>
      </c>
      <c r="AX58" s="76">
        <v>0</v>
      </c>
      <c r="AY58" s="76">
        <v>58492</v>
      </c>
      <c r="AZ58" s="76">
        <v>1226658</v>
      </c>
      <c r="BA58" s="76">
        <v>1258940</v>
      </c>
      <c r="BB58" s="76">
        <v>592269</v>
      </c>
      <c r="BC58" s="76">
        <v>659</v>
      </c>
      <c r="BD58" s="76">
        <v>234889</v>
      </c>
      <c r="BE58" s="76">
        <v>27916</v>
      </c>
      <c r="BF58" s="76">
        <v>43822</v>
      </c>
      <c r="BG58" s="76">
        <v>0</v>
      </c>
      <c r="BH58" s="76">
        <v>17542</v>
      </c>
      <c r="BI58" s="76">
        <v>1976</v>
      </c>
      <c r="BJ58" s="76">
        <v>5834</v>
      </c>
      <c r="BK58" s="76">
        <v>2500</v>
      </c>
      <c r="BL58" s="76">
        <v>2581</v>
      </c>
      <c r="BM58" s="76">
        <v>20726</v>
      </c>
      <c r="BN58" s="76">
        <v>3281</v>
      </c>
      <c r="BO58" s="76">
        <v>22027</v>
      </c>
      <c r="BP58" s="76">
        <v>1971</v>
      </c>
      <c r="BQ58" s="76">
        <v>12242</v>
      </c>
      <c r="BR58" s="76">
        <v>4082</v>
      </c>
      <c r="BS58" s="76">
        <v>6136</v>
      </c>
      <c r="BT58" s="76">
        <v>48236</v>
      </c>
      <c r="BU58" s="76">
        <v>13934</v>
      </c>
      <c r="BV58" s="76">
        <v>0</v>
      </c>
      <c r="BW58" s="76">
        <v>7760</v>
      </c>
      <c r="BX58" s="76">
        <v>6198</v>
      </c>
      <c r="BY58" s="76">
        <v>5157</v>
      </c>
      <c r="BZ58" s="76">
        <v>77189</v>
      </c>
      <c r="CA58" s="76">
        <v>2029</v>
      </c>
      <c r="CB58" s="76">
        <v>36775</v>
      </c>
      <c r="CC58" s="76">
        <v>31144</v>
      </c>
      <c r="CD58" s="76">
        <v>0</v>
      </c>
      <c r="CE58" s="76">
        <v>0</v>
      </c>
      <c r="CF58" s="76">
        <v>16797</v>
      </c>
      <c r="CG58" s="76">
        <v>0</v>
      </c>
      <c r="CH58" s="76">
        <v>0</v>
      </c>
      <c r="CI58" s="76">
        <v>1196593</v>
      </c>
      <c r="CJ58" s="76">
        <v>1245672</v>
      </c>
      <c r="CK58" s="76">
        <v>69137</v>
      </c>
      <c r="CL58" s="76">
        <v>0</v>
      </c>
      <c r="CM58" s="76">
        <v>0</v>
      </c>
      <c r="CN58" s="76">
        <v>0</v>
      </c>
      <c r="CO58" s="76">
        <v>0</v>
      </c>
      <c r="CP58" s="76">
        <v>0</v>
      </c>
      <c r="CQ58" s="76">
        <v>0</v>
      </c>
      <c r="CR58" s="76">
        <v>0</v>
      </c>
      <c r="CS58" s="76">
        <v>0</v>
      </c>
      <c r="CT58" s="76">
        <v>0</v>
      </c>
      <c r="CU58" s="76">
        <v>7812</v>
      </c>
      <c r="CV58" s="76">
        <v>74593</v>
      </c>
      <c r="CW58" s="76">
        <v>0</v>
      </c>
      <c r="CX58" s="76">
        <v>0</v>
      </c>
      <c r="CY58" s="76">
        <v>0</v>
      </c>
      <c r="CZ58" s="76">
        <v>82405</v>
      </c>
      <c r="DA58" s="76">
        <v>13268</v>
      </c>
      <c r="DB58" s="76">
        <v>1077375</v>
      </c>
      <c r="DC58" s="76">
        <v>978547</v>
      </c>
      <c r="DD58" s="76">
        <v>58492</v>
      </c>
      <c r="DE58" s="76">
        <v>40336</v>
      </c>
      <c r="DF58" s="76">
        <v>181565</v>
      </c>
      <c r="DG58" s="76">
        <v>1258940</v>
      </c>
      <c r="DH58" s="76">
        <v>5188</v>
      </c>
      <c r="DI58" s="76">
        <v>27933</v>
      </c>
      <c r="DJ58" s="76">
        <v>904101</v>
      </c>
      <c r="DK58" s="76">
        <v>24007</v>
      </c>
      <c r="DL58" s="76">
        <v>73950</v>
      </c>
      <c r="DM58" s="76">
        <v>77189</v>
      </c>
      <c r="DN58" s="76">
        <v>107818</v>
      </c>
      <c r="DO58" s="76">
        <v>137849</v>
      </c>
      <c r="DP58" s="76">
        <v>62170</v>
      </c>
      <c r="DQ58" s="76">
        <v>67919</v>
      </c>
      <c r="DR58" s="76">
        <v>16797</v>
      </c>
      <c r="DS58" s="76">
        <v>0</v>
      </c>
      <c r="DT58" s="76">
        <v>1245672</v>
      </c>
    </row>
    <row r="59" spans="1:124" x14ac:dyDescent="0.25">
      <c r="A59" s="65">
        <v>302</v>
      </c>
      <c r="B59" s="65" t="s">
        <v>565</v>
      </c>
      <c r="C59" s="65" t="s">
        <v>535</v>
      </c>
      <c r="D59" s="65" t="s">
        <v>555</v>
      </c>
      <c r="E59" s="65">
        <v>3311</v>
      </c>
      <c r="F59" s="65">
        <v>3023311</v>
      </c>
      <c r="G59" s="65">
        <v>101323</v>
      </c>
      <c r="H59" s="65" t="s">
        <v>561</v>
      </c>
      <c r="I59" s="65" t="s">
        <v>536</v>
      </c>
      <c r="J59" s="65" t="s">
        <v>537</v>
      </c>
      <c r="K59" s="65">
        <v>3</v>
      </c>
      <c r="L59" s="65">
        <v>11</v>
      </c>
      <c r="M59" s="65" t="s">
        <v>538</v>
      </c>
      <c r="N59" s="65">
        <v>450</v>
      </c>
      <c r="O59" s="65">
        <v>7.7</v>
      </c>
      <c r="P59" s="65">
        <v>12</v>
      </c>
      <c r="Q59" s="65">
        <v>0</v>
      </c>
      <c r="R59" s="65" t="s">
        <v>126</v>
      </c>
      <c r="S59" s="65">
        <v>20.2</v>
      </c>
      <c r="T59" s="65" t="s">
        <v>539</v>
      </c>
      <c r="U59" s="65" t="s">
        <v>540</v>
      </c>
      <c r="V59" s="65" t="s">
        <v>555</v>
      </c>
      <c r="W59" s="65">
        <v>1.3</v>
      </c>
      <c r="X59" s="65">
        <v>7.9</v>
      </c>
      <c r="Y59" s="65">
        <v>58</v>
      </c>
      <c r="Z59" s="65">
        <v>0</v>
      </c>
      <c r="AA59" s="65" t="s">
        <v>541</v>
      </c>
      <c r="AB59" s="65" t="s">
        <v>542</v>
      </c>
      <c r="AC59" s="65" t="s">
        <v>543</v>
      </c>
      <c r="AD59" s="65">
        <v>0</v>
      </c>
      <c r="AE59" s="65">
        <v>90.1</v>
      </c>
      <c r="AF59" s="65">
        <v>10.5</v>
      </c>
      <c r="AG59" s="65">
        <v>8</v>
      </c>
      <c r="AH59" s="65">
        <v>5.7</v>
      </c>
      <c r="AI59" s="76">
        <v>1898196</v>
      </c>
      <c r="AJ59" s="76">
        <v>0</v>
      </c>
      <c r="AK59" s="76">
        <v>65289</v>
      </c>
      <c r="AL59" s="76">
        <v>0</v>
      </c>
      <c r="AM59" s="76">
        <v>74180</v>
      </c>
      <c r="AN59" s="76">
        <v>0</v>
      </c>
      <c r="AO59" s="76">
        <v>0</v>
      </c>
      <c r="AP59" s="76">
        <v>121190</v>
      </c>
      <c r="AQ59" s="76">
        <v>72970</v>
      </c>
      <c r="AR59" s="76">
        <v>0</v>
      </c>
      <c r="AS59" s="76">
        <v>0</v>
      </c>
      <c r="AT59" s="76">
        <v>15911</v>
      </c>
      <c r="AU59" s="76">
        <v>33766</v>
      </c>
      <c r="AV59" s="76">
        <v>0</v>
      </c>
      <c r="AW59" s="76">
        <v>0</v>
      </c>
      <c r="AX59" s="76">
        <v>0</v>
      </c>
      <c r="AY59" s="76">
        <v>91528</v>
      </c>
      <c r="AZ59" s="76">
        <v>2300060</v>
      </c>
      <c r="BA59" s="76">
        <v>2373030</v>
      </c>
      <c r="BB59" s="76">
        <v>1018049</v>
      </c>
      <c r="BC59" s="76">
        <v>4387</v>
      </c>
      <c r="BD59" s="76">
        <v>448712</v>
      </c>
      <c r="BE59" s="76">
        <v>89440</v>
      </c>
      <c r="BF59" s="76">
        <v>73846</v>
      </c>
      <c r="BG59" s="76">
        <v>0</v>
      </c>
      <c r="BH59" s="76">
        <v>70397</v>
      </c>
      <c r="BI59" s="76">
        <v>6413</v>
      </c>
      <c r="BJ59" s="76">
        <v>3744</v>
      </c>
      <c r="BK59" s="76">
        <v>697</v>
      </c>
      <c r="BL59" s="76">
        <v>2201</v>
      </c>
      <c r="BM59" s="76">
        <v>21765</v>
      </c>
      <c r="BN59" s="76">
        <v>9540</v>
      </c>
      <c r="BO59" s="76">
        <v>9892</v>
      </c>
      <c r="BP59" s="76">
        <v>6023</v>
      </c>
      <c r="BQ59" s="76">
        <v>15297</v>
      </c>
      <c r="BR59" s="76">
        <v>23393</v>
      </c>
      <c r="BS59" s="76">
        <v>10424</v>
      </c>
      <c r="BT59" s="76">
        <v>101426</v>
      </c>
      <c r="BU59" s="76">
        <v>16340</v>
      </c>
      <c r="BV59" s="76">
        <v>0</v>
      </c>
      <c r="BW59" s="76">
        <v>17074</v>
      </c>
      <c r="BX59" s="76">
        <v>11288</v>
      </c>
      <c r="BY59" s="76">
        <v>71939</v>
      </c>
      <c r="BZ59" s="76">
        <v>135151</v>
      </c>
      <c r="CA59" s="76">
        <v>28159</v>
      </c>
      <c r="CB59" s="76">
        <v>90572</v>
      </c>
      <c r="CC59" s="76">
        <v>39323</v>
      </c>
      <c r="CD59" s="76">
        <v>0</v>
      </c>
      <c r="CE59" s="76">
        <v>0</v>
      </c>
      <c r="CF59" s="76">
        <v>9385</v>
      </c>
      <c r="CG59" s="76">
        <v>0</v>
      </c>
      <c r="CH59" s="76">
        <v>0</v>
      </c>
      <c r="CI59" s="76">
        <v>2252522</v>
      </c>
      <c r="CJ59" s="76">
        <v>2334877</v>
      </c>
      <c r="CK59" s="76">
        <v>104322</v>
      </c>
      <c r="CL59" s="76">
        <v>0</v>
      </c>
      <c r="CM59" s="76">
        <v>0</v>
      </c>
      <c r="CN59" s="76">
        <v>0</v>
      </c>
      <c r="CO59" s="76">
        <v>0</v>
      </c>
      <c r="CP59" s="76">
        <v>0</v>
      </c>
      <c r="CQ59" s="76">
        <v>0</v>
      </c>
      <c r="CR59" s="76">
        <v>0</v>
      </c>
      <c r="CS59" s="76">
        <v>0</v>
      </c>
      <c r="CT59" s="76">
        <v>0</v>
      </c>
      <c r="CU59" s="76">
        <v>15640</v>
      </c>
      <c r="CV59" s="76">
        <v>126835</v>
      </c>
      <c r="CW59" s="76">
        <v>0</v>
      </c>
      <c r="CX59" s="76">
        <v>0</v>
      </c>
      <c r="CY59" s="76">
        <v>0</v>
      </c>
      <c r="CZ59" s="76">
        <v>142475</v>
      </c>
      <c r="DA59" s="76">
        <v>38153</v>
      </c>
      <c r="DB59" s="76">
        <v>2129193</v>
      </c>
      <c r="DC59" s="76">
        <v>1898196</v>
      </c>
      <c r="DD59" s="76">
        <v>91528</v>
      </c>
      <c r="DE59" s="76">
        <v>139469</v>
      </c>
      <c r="DF59" s="76">
        <v>243837</v>
      </c>
      <c r="DG59" s="76">
        <v>2373030</v>
      </c>
      <c r="DH59" s="76">
        <v>33243</v>
      </c>
      <c r="DI59" s="76">
        <v>82755</v>
      </c>
      <c r="DJ59" s="76">
        <v>1656605</v>
      </c>
      <c r="DK59" s="76">
        <v>31305</v>
      </c>
      <c r="DL59" s="76">
        <v>130637</v>
      </c>
      <c r="DM59" s="76">
        <v>135151</v>
      </c>
      <c r="DN59" s="76">
        <v>201576</v>
      </c>
      <c r="DO59" s="76">
        <v>264735</v>
      </c>
      <c r="DP59" s="76">
        <v>117766</v>
      </c>
      <c r="DQ59" s="76">
        <v>129895</v>
      </c>
      <c r="DR59" s="76">
        <v>9385</v>
      </c>
      <c r="DS59" s="76">
        <v>0</v>
      </c>
      <c r="DT59" s="76">
        <v>2334877</v>
      </c>
    </row>
    <row r="60" spans="1:124" x14ac:dyDescent="0.25">
      <c r="A60" s="65">
        <v>302</v>
      </c>
      <c r="B60" s="65" t="s">
        <v>565</v>
      </c>
      <c r="C60" s="65" t="s">
        <v>535</v>
      </c>
      <c r="D60" s="65" t="s">
        <v>555</v>
      </c>
      <c r="E60" s="65">
        <v>3312</v>
      </c>
      <c r="F60" s="65">
        <v>3023312</v>
      </c>
      <c r="G60" s="65">
        <v>101324</v>
      </c>
      <c r="H60" s="65" t="s">
        <v>600</v>
      </c>
      <c r="I60" s="65" t="s">
        <v>536</v>
      </c>
      <c r="J60" s="65" t="s">
        <v>537</v>
      </c>
      <c r="K60" s="65">
        <v>4</v>
      </c>
      <c r="L60" s="65">
        <v>11</v>
      </c>
      <c r="M60" s="65" t="s">
        <v>538</v>
      </c>
      <c r="N60" s="65">
        <v>213</v>
      </c>
      <c r="O60" s="65">
        <v>7.5</v>
      </c>
      <c r="P60" s="65">
        <v>12</v>
      </c>
      <c r="Q60" s="65">
        <v>0</v>
      </c>
      <c r="R60" s="65" t="s">
        <v>126</v>
      </c>
      <c r="S60" s="65">
        <v>11</v>
      </c>
      <c r="T60" s="65" t="s">
        <v>539</v>
      </c>
      <c r="U60" s="65" t="s">
        <v>540</v>
      </c>
      <c r="V60" s="65" t="s">
        <v>555</v>
      </c>
      <c r="W60" s="65">
        <v>1.9</v>
      </c>
      <c r="X60" s="65">
        <v>14.1</v>
      </c>
      <c r="Y60" s="65">
        <v>11.3</v>
      </c>
      <c r="Z60" s="65">
        <v>0</v>
      </c>
      <c r="AA60" s="65" t="s">
        <v>541</v>
      </c>
      <c r="AB60" s="65" t="s">
        <v>542</v>
      </c>
      <c r="AC60" s="65" t="s">
        <v>543</v>
      </c>
      <c r="AD60" s="65">
        <v>0</v>
      </c>
      <c r="AE60" s="65">
        <v>90.9</v>
      </c>
      <c r="AF60" s="65">
        <v>7.8</v>
      </c>
      <c r="AG60" s="65">
        <v>2.4</v>
      </c>
      <c r="AH60" s="65">
        <v>1.2</v>
      </c>
      <c r="AI60" s="76">
        <v>890900</v>
      </c>
      <c r="AJ60" s="76">
        <v>0</v>
      </c>
      <c r="AK60" s="76">
        <v>41662</v>
      </c>
      <c r="AL60" s="76">
        <v>0</v>
      </c>
      <c r="AM60" s="76">
        <v>41560</v>
      </c>
      <c r="AN60" s="76">
        <v>11402</v>
      </c>
      <c r="AO60" s="76">
        <v>14585</v>
      </c>
      <c r="AP60" s="76">
        <v>40617</v>
      </c>
      <c r="AQ60" s="76">
        <v>26293</v>
      </c>
      <c r="AR60" s="76">
        <v>0</v>
      </c>
      <c r="AS60" s="76">
        <v>0</v>
      </c>
      <c r="AT60" s="76">
        <v>42917</v>
      </c>
      <c r="AU60" s="76">
        <v>20052</v>
      </c>
      <c r="AV60" s="76">
        <v>0</v>
      </c>
      <c r="AW60" s="76">
        <v>0</v>
      </c>
      <c r="AX60" s="76">
        <v>0</v>
      </c>
      <c r="AY60" s="76">
        <v>55990</v>
      </c>
      <c r="AZ60" s="76">
        <v>1159685</v>
      </c>
      <c r="BA60" s="76">
        <v>1185978</v>
      </c>
      <c r="BB60" s="76">
        <v>572574</v>
      </c>
      <c r="BC60" s="76">
        <v>9297</v>
      </c>
      <c r="BD60" s="76">
        <v>194360</v>
      </c>
      <c r="BE60" s="76">
        <v>34391</v>
      </c>
      <c r="BF60" s="76">
        <v>50089</v>
      </c>
      <c r="BG60" s="76">
        <v>0</v>
      </c>
      <c r="BH60" s="76">
        <v>3122</v>
      </c>
      <c r="BI60" s="76">
        <v>2441</v>
      </c>
      <c r="BJ60" s="76">
        <v>-202</v>
      </c>
      <c r="BK60" s="76">
        <v>8325</v>
      </c>
      <c r="BL60" s="76">
        <v>0</v>
      </c>
      <c r="BM60" s="76">
        <v>26888</v>
      </c>
      <c r="BN60" s="76">
        <v>1786</v>
      </c>
      <c r="BO60" s="76">
        <v>19829</v>
      </c>
      <c r="BP60" s="76">
        <v>2286</v>
      </c>
      <c r="BQ60" s="76">
        <v>6918</v>
      </c>
      <c r="BR60" s="76">
        <v>3292</v>
      </c>
      <c r="BS60" s="76">
        <v>7126</v>
      </c>
      <c r="BT60" s="76">
        <v>86612</v>
      </c>
      <c r="BU60" s="76">
        <v>12158</v>
      </c>
      <c r="BV60" s="76">
        <v>0</v>
      </c>
      <c r="BW60" s="76">
        <v>5902</v>
      </c>
      <c r="BX60" s="76">
        <v>8847</v>
      </c>
      <c r="BY60" s="76">
        <v>2949</v>
      </c>
      <c r="BZ60" s="76">
        <v>76718</v>
      </c>
      <c r="CA60" s="76">
        <v>0</v>
      </c>
      <c r="CB60" s="76">
        <v>36463</v>
      </c>
      <c r="CC60" s="76">
        <v>34911</v>
      </c>
      <c r="CD60" s="76">
        <v>0</v>
      </c>
      <c r="CE60" s="76">
        <v>0</v>
      </c>
      <c r="CF60" s="76">
        <v>0</v>
      </c>
      <c r="CG60" s="76">
        <v>0</v>
      </c>
      <c r="CH60" s="76">
        <v>0</v>
      </c>
      <c r="CI60" s="76">
        <v>1180789</v>
      </c>
      <c r="CJ60" s="76">
        <v>1207082</v>
      </c>
      <c r="CK60" s="76">
        <v>139926</v>
      </c>
      <c r="CL60" s="76">
        <v>0</v>
      </c>
      <c r="CM60" s="76">
        <v>0</v>
      </c>
      <c r="CN60" s="76">
        <v>0</v>
      </c>
      <c r="CO60" s="76">
        <v>0</v>
      </c>
      <c r="CP60" s="76">
        <v>0</v>
      </c>
      <c r="CQ60" s="76">
        <v>0</v>
      </c>
      <c r="CR60" s="76">
        <v>0</v>
      </c>
      <c r="CS60" s="76">
        <v>0</v>
      </c>
      <c r="CT60" s="76">
        <v>0</v>
      </c>
      <c r="CU60" s="76">
        <v>0</v>
      </c>
      <c r="CV60" s="76">
        <v>118820</v>
      </c>
      <c r="CW60" s="76">
        <v>0</v>
      </c>
      <c r="CX60" s="76">
        <v>0</v>
      </c>
      <c r="CY60" s="76">
        <v>0</v>
      </c>
      <c r="CZ60" s="76">
        <v>118820</v>
      </c>
      <c r="DA60" s="76">
        <v>-21104</v>
      </c>
      <c r="DB60" s="76">
        <v>1056099</v>
      </c>
      <c r="DC60" s="76">
        <v>916887</v>
      </c>
      <c r="DD60" s="76">
        <v>55990</v>
      </c>
      <c r="DE60" s="76">
        <v>83222</v>
      </c>
      <c r="DF60" s="76">
        <v>129879</v>
      </c>
      <c r="DG60" s="76">
        <v>1185978</v>
      </c>
      <c r="DH60" s="76">
        <v>17622</v>
      </c>
      <c r="DI60" s="76">
        <v>5361</v>
      </c>
      <c r="DJ60" s="76">
        <v>840006</v>
      </c>
      <c r="DK60" s="76">
        <v>28674</v>
      </c>
      <c r="DL60" s="76">
        <v>82894</v>
      </c>
      <c r="DM60" s="76">
        <v>76718</v>
      </c>
      <c r="DN60" s="76">
        <v>105187</v>
      </c>
      <c r="DO60" s="76">
        <v>176046</v>
      </c>
      <c r="DP60" s="76">
        <v>98770</v>
      </c>
      <c r="DQ60" s="76">
        <v>71374</v>
      </c>
      <c r="DR60" s="76">
        <v>0</v>
      </c>
      <c r="DS60" s="76">
        <v>0</v>
      </c>
      <c r="DT60" s="76">
        <v>1207082</v>
      </c>
    </row>
    <row r="61" spans="1:124" x14ac:dyDescent="0.25">
      <c r="A61" s="65">
        <v>302</v>
      </c>
      <c r="B61" s="65" t="s">
        <v>565</v>
      </c>
      <c r="C61" s="65" t="s">
        <v>535</v>
      </c>
      <c r="D61" s="65" t="s">
        <v>555</v>
      </c>
      <c r="E61" s="65">
        <v>3313</v>
      </c>
      <c r="F61" s="65">
        <v>3023313</v>
      </c>
      <c r="G61" s="65">
        <v>101325</v>
      </c>
      <c r="H61" s="65" t="s">
        <v>601</v>
      </c>
      <c r="I61" s="65" t="s">
        <v>536</v>
      </c>
      <c r="J61" s="65" t="s">
        <v>537</v>
      </c>
      <c r="K61" s="65">
        <v>3</v>
      </c>
      <c r="L61" s="65">
        <v>11</v>
      </c>
      <c r="M61" s="65" t="s">
        <v>538</v>
      </c>
      <c r="N61" s="65">
        <v>209.5</v>
      </c>
      <c r="O61" s="65">
        <v>16.3</v>
      </c>
      <c r="P61" s="65">
        <v>12</v>
      </c>
      <c r="Q61" s="65">
        <v>0</v>
      </c>
      <c r="R61" s="65" t="s">
        <v>126</v>
      </c>
      <c r="S61" s="65">
        <v>10.5</v>
      </c>
      <c r="T61" s="65" t="s">
        <v>539</v>
      </c>
      <c r="U61" s="65" t="s">
        <v>540</v>
      </c>
      <c r="V61" s="65" t="s">
        <v>555</v>
      </c>
      <c r="W61" s="65">
        <v>0.5</v>
      </c>
      <c r="X61" s="65">
        <v>9.3000000000000007</v>
      </c>
      <c r="Y61" s="65">
        <v>56.8</v>
      </c>
      <c r="Z61" s="65">
        <v>0</v>
      </c>
      <c r="AA61" s="65" t="s">
        <v>541</v>
      </c>
      <c r="AB61" s="65" t="s">
        <v>542</v>
      </c>
      <c r="AC61" s="65" t="s">
        <v>543</v>
      </c>
      <c r="AD61" s="65">
        <v>0</v>
      </c>
      <c r="AE61" s="65">
        <v>94.3</v>
      </c>
      <c r="AF61" s="65">
        <v>5.3</v>
      </c>
      <c r="AG61" s="65">
        <v>3.5</v>
      </c>
      <c r="AH61" s="65">
        <v>0</v>
      </c>
      <c r="AI61" s="76">
        <v>994018</v>
      </c>
      <c r="AJ61" s="76">
        <v>0</v>
      </c>
      <c r="AK61" s="76">
        <v>21918</v>
      </c>
      <c r="AL61" s="76">
        <v>0</v>
      </c>
      <c r="AM61" s="76">
        <v>67960</v>
      </c>
      <c r="AN61" s="76">
        <v>11338</v>
      </c>
      <c r="AO61" s="76">
        <v>5177</v>
      </c>
      <c r="AP61" s="76">
        <v>17404</v>
      </c>
      <c r="AQ61" s="76">
        <v>21207</v>
      </c>
      <c r="AR61" s="76">
        <v>27702</v>
      </c>
      <c r="AS61" s="76">
        <v>1778</v>
      </c>
      <c r="AT61" s="76">
        <v>17669</v>
      </c>
      <c r="AU61" s="76">
        <v>16535</v>
      </c>
      <c r="AV61" s="76">
        <v>0</v>
      </c>
      <c r="AW61" s="76">
        <v>0</v>
      </c>
      <c r="AX61" s="76">
        <v>0</v>
      </c>
      <c r="AY61" s="76">
        <v>45183</v>
      </c>
      <c r="AZ61" s="76">
        <v>1198980</v>
      </c>
      <c r="BA61" s="76">
        <v>1247889</v>
      </c>
      <c r="BB61" s="76">
        <v>566252</v>
      </c>
      <c r="BC61" s="76">
        <v>3919</v>
      </c>
      <c r="BD61" s="76">
        <v>205794</v>
      </c>
      <c r="BE61" s="76">
        <v>29093</v>
      </c>
      <c r="BF61" s="76">
        <v>45884</v>
      </c>
      <c r="BG61" s="76">
        <v>0</v>
      </c>
      <c r="BH61" s="76">
        <v>14452</v>
      </c>
      <c r="BI61" s="76">
        <v>11931</v>
      </c>
      <c r="BJ61" s="76">
        <v>6781</v>
      </c>
      <c r="BK61" s="76">
        <v>8974</v>
      </c>
      <c r="BL61" s="76">
        <v>0</v>
      </c>
      <c r="BM61" s="76">
        <v>9824</v>
      </c>
      <c r="BN61" s="76">
        <v>756</v>
      </c>
      <c r="BO61" s="76">
        <v>17380</v>
      </c>
      <c r="BP61" s="76">
        <v>2726</v>
      </c>
      <c r="BQ61" s="76">
        <v>11090</v>
      </c>
      <c r="BR61" s="76">
        <v>3134</v>
      </c>
      <c r="BS61" s="76">
        <v>7614</v>
      </c>
      <c r="BT61" s="76">
        <v>49033</v>
      </c>
      <c r="BU61" s="76">
        <v>14431</v>
      </c>
      <c r="BV61" s="76">
        <v>0</v>
      </c>
      <c r="BW61" s="76">
        <v>5888</v>
      </c>
      <c r="BX61" s="76">
        <v>5555</v>
      </c>
      <c r="BY61" s="76">
        <v>10475</v>
      </c>
      <c r="BZ61" s="76">
        <v>63317</v>
      </c>
      <c r="CA61" s="76">
        <v>78878</v>
      </c>
      <c r="CB61" s="76">
        <v>58444</v>
      </c>
      <c r="CC61" s="76">
        <v>32327</v>
      </c>
      <c r="CD61" s="76">
        <v>0</v>
      </c>
      <c r="CE61" s="76">
        <v>0</v>
      </c>
      <c r="CF61" s="76">
        <v>0</v>
      </c>
      <c r="CG61" s="76">
        <v>0</v>
      </c>
      <c r="CH61" s="76">
        <v>0</v>
      </c>
      <c r="CI61" s="76">
        <v>1215043</v>
      </c>
      <c r="CJ61" s="76">
        <v>1263952</v>
      </c>
      <c r="CK61" s="76">
        <v>61680</v>
      </c>
      <c r="CL61" s="76">
        <v>0</v>
      </c>
      <c r="CM61" s="76">
        <v>0</v>
      </c>
      <c r="CN61" s="76">
        <v>0</v>
      </c>
      <c r="CO61" s="76">
        <v>0</v>
      </c>
      <c r="CP61" s="76">
        <v>0</v>
      </c>
      <c r="CQ61" s="76">
        <v>0</v>
      </c>
      <c r="CR61" s="76">
        <v>0</v>
      </c>
      <c r="CS61" s="76">
        <v>0</v>
      </c>
      <c r="CT61" s="76">
        <v>0</v>
      </c>
      <c r="CU61" s="76">
        <v>9237</v>
      </c>
      <c r="CV61" s="76">
        <v>36382</v>
      </c>
      <c r="CW61" s="76">
        <v>0</v>
      </c>
      <c r="CX61" s="76">
        <v>0</v>
      </c>
      <c r="CY61" s="76">
        <v>0</v>
      </c>
      <c r="CZ61" s="76">
        <v>45619</v>
      </c>
      <c r="DA61" s="76">
        <v>-16063</v>
      </c>
      <c r="DB61" s="76">
        <v>1145594</v>
      </c>
      <c r="DC61" s="76">
        <v>1010533</v>
      </c>
      <c r="DD61" s="76">
        <v>45183</v>
      </c>
      <c r="DE61" s="76">
        <v>89878</v>
      </c>
      <c r="DF61" s="76">
        <v>102295</v>
      </c>
      <c r="DG61" s="76">
        <v>1247889</v>
      </c>
      <c r="DH61" s="76">
        <v>91771</v>
      </c>
      <c r="DI61" s="76">
        <v>33164</v>
      </c>
      <c r="DJ61" s="76">
        <v>942865</v>
      </c>
      <c r="DK61" s="76">
        <v>10580</v>
      </c>
      <c r="DL61" s="76">
        <v>57053</v>
      </c>
      <c r="DM61" s="76">
        <v>63317</v>
      </c>
      <c r="DN61" s="76">
        <v>93436</v>
      </c>
      <c r="DO61" s="76">
        <v>160123</v>
      </c>
      <c r="DP61" s="76">
        <v>63464</v>
      </c>
      <c r="DQ61" s="76">
        <v>90771</v>
      </c>
      <c r="DR61" s="76">
        <v>0</v>
      </c>
      <c r="DS61" s="76">
        <v>0</v>
      </c>
      <c r="DT61" s="76">
        <v>1263952</v>
      </c>
    </row>
    <row r="62" spans="1:124" x14ac:dyDescent="0.25">
      <c r="A62" s="65">
        <v>302</v>
      </c>
      <c r="B62" s="65" t="s">
        <v>565</v>
      </c>
      <c r="C62" s="65" t="s">
        <v>535</v>
      </c>
      <c r="D62" s="65" t="s">
        <v>555</v>
      </c>
      <c r="E62" s="65">
        <v>3314</v>
      </c>
      <c r="F62" s="65">
        <v>3023314</v>
      </c>
      <c r="G62" s="65">
        <v>101326</v>
      </c>
      <c r="H62" s="65" t="s">
        <v>602</v>
      </c>
      <c r="I62" s="65" t="s">
        <v>536</v>
      </c>
      <c r="J62" s="65" t="s">
        <v>537</v>
      </c>
      <c r="K62" s="65">
        <v>4</v>
      </c>
      <c r="L62" s="65">
        <v>11</v>
      </c>
      <c r="M62" s="65" t="s">
        <v>538</v>
      </c>
      <c r="N62" s="65">
        <v>210</v>
      </c>
      <c r="O62" s="65">
        <v>11</v>
      </c>
      <c r="P62" s="65">
        <v>12</v>
      </c>
      <c r="Q62" s="65">
        <v>0</v>
      </c>
      <c r="R62" s="65" t="s">
        <v>126</v>
      </c>
      <c r="S62" s="65">
        <v>10.1</v>
      </c>
      <c r="T62" s="65" t="s">
        <v>539</v>
      </c>
      <c r="U62" s="65" t="s">
        <v>540</v>
      </c>
      <c r="V62" s="65" t="s">
        <v>555</v>
      </c>
      <c r="W62" s="65">
        <v>1.4</v>
      </c>
      <c r="X62" s="65">
        <v>7.6</v>
      </c>
      <c r="Y62" s="65">
        <v>32.9</v>
      </c>
      <c r="Z62" s="65">
        <v>0</v>
      </c>
      <c r="AA62" s="65" t="s">
        <v>541</v>
      </c>
      <c r="AB62" s="65" t="s">
        <v>542</v>
      </c>
      <c r="AC62" s="65" t="s">
        <v>543</v>
      </c>
      <c r="AD62" s="65">
        <v>0</v>
      </c>
      <c r="AE62" s="65">
        <v>100</v>
      </c>
      <c r="AF62" s="65">
        <v>6.5</v>
      </c>
      <c r="AG62" s="65">
        <v>1.6</v>
      </c>
      <c r="AH62" s="65">
        <v>1.9</v>
      </c>
      <c r="AI62" s="76">
        <v>878270</v>
      </c>
      <c r="AJ62" s="76">
        <v>0</v>
      </c>
      <c r="AK62" s="76">
        <v>38736</v>
      </c>
      <c r="AL62" s="76">
        <v>0</v>
      </c>
      <c r="AM62" s="76">
        <v>33640</v>
      </c>
      <c r="AN62" s="76">
        <v>2400</v>
      </c>
      <c r="AO62" s="76">
        <v>54101</v>
      </c>
      <c r="AP62" s="76">
        <v>47310</v>
      </c>
      <c r="AQ62" s="76">
        <v>28114</v>
      </c>
      <c r="AR62" s="76">
        <v>0</v>
      </c>
      <c r="AS62" s="76">
        <v>0</v>
      </c>
      <c r="AT62" s="76">
        <v>50662</v>
      </c>
      <c r="AU62" s="76">
        <v>15489</v>
      </c>
      <c r="AV62" s="76">
        <v>0</v>
      </c>
      <c r="AW62" s="76">
        <v>0</v>
      </c>
      <c r="AX62" s="76">
        <v>0</v>
      </c>
      <c r="AY62" s="76">
        <v>47034</v>
      </c>
      <c r="AZ62" s="76">
        <v>1167642</v>
      </c>
      <c r="BA62" s="76">
        <v>1195756</v>
      </c>
      <c r="BB62" s="76">
        <v>580150</v>
      </c>
      <c r="BC62" s="76">
        <v>0</v>
      </c>
      <c r="BD62" s="76">
        <v>157006</v>
      </c>
      <c r="BE62" s="76">
        <v>33386</v>
      </c>
      <c r="BF62" s="76">
        <v>41794</v>
      </c>
      <c r="BG62" s="76">
        <v>0</v>
      </c>
      <c r="BH62" s="76">
        <v>40476</v>
      </c>
      <c r="BI62" s="76">
        <v>6186</v>
      </c>
      <c r="BJ62" s="76">
        <v>8768</v>
      </c>
      <c r="BK62" s="76">
        <v>6600</v>
      </c>
      <c r="BL62" s="76">
        <v>1135</v>
      </c>
      <c r="BM62" s="76">
        <v>19139</v>
      </c>
      <c r="BN62" s="76">
        <v>0</v>
      </c>
      <c r="BO62" s="76">
        <v>16294</v>
      </c>
      <c r="BP62" s="76">
        <v>3197</v>
      </c>
      <c r="BQ62" s="76">
        <v>14962</v>
      </c>
      <c r="BR62" s="76">
        <v>2909</v>
      </c>
      <c r="BS62" s="76">
        <v>6204</v>
      </c>
      <c r="BT62" s="76">
        <v>91251</v>
      </c>
      <c r="BU62" s="76">
        <v>33649</v>
      </c>
      <c r="BV62" s="76">
        <v>0</v>
      </c>
      <c r="BW62" s="76">
        <v>13123</v>
      </c>
      <c r="BX62" s="76">
        <v>5665</v>
      </c>
      <c r="BY62" s="76">
        <v>22560</v>
      </c>
      <c r="BZ62" s="76">
        <v>64946</v>
      </c>
      <c r="CA62" s="76">
        <v>11667</v>
      </c>
      <c r="CB62" s="76">
        <v>24397</v>
      </c>
      <c r="CC62" s="76">
        <v>24247</v>
      </c>
      <c r="CD62" s="76">
        <v>0</v>
      </c>
      <c r="CE62" s="76">
        <v>0</v>
      </c>
      <c r="CF62" s="76">
        <v>0</v>
      </c>
      <c r="CG62" s="76">
        <v>0</v>
      </c>
      <c r="CH62" s="76">
        <v>0</v>
      </c>
      <c r="CI62" s="76">
        <v>1201597</v>
      </c>
      <c r="CJ62" s="76">
        <v>1229711</v>
      </c>
      <c r="CK62" s="76">
        <v>22194</v>
      </c>
      <c r="CL62" s="76">
        <v>0</v>
      </c>
      <c r="CM62" s="76">
        <v>0</v>
      </c>
      <c r="CN62" s="76">
        <v>0</v>
      </c>
      <c r="CO62" s="76">
        <v>0</v>
      </c>
      <c r="CP62" s="76">
        <v>0</v>
      </c>
      <c r="CQ62" s="76">
        <v>0</v>
      </c>
      <c r="CR62" s="76">
        <v>0</v>
      </c>
      <c r="CS62" s="76">
        <v>0</v>
      </c>
      <c r="CT62" s="76">
        <v>0</v>
      </c>
      <c r="CU62" s="76">
        <v>0</v>
      </c>
      <c r="CV62" s="76">
        <v>-11762</v>
      </c>
      <c r="CW62" s="76">
        <v>0</v>
      </c>
      <c r="CX62" s="76">
        <v>0</v>
      </c>
      <c r="CY62" s="76">
        <v>0</v>
      </c>
      <c r="CZ62" s="76">
        <v>-11762</v>
      </c>
      <c r="DA62" s="76">
        <v>-33955</v>
      </c>
      <c r="DB62" s="76">
        <v>1054181</v>
      </c>
      <c r="DC62" s="76">
        <v>934771</v>
      </c>
      <c r="DD62" s="76">
        <v>47034</v>
      </c>
      <c r="DE62" s="76">
        <v>72376</v>
      </c>
      <c r="DF62" s="76">
        <v>141575</v>
      </c>
      <c r="DG62" s="76">
        <v>1195756</v>
      </c>
      <c r="DH62" s="76">
        <v>18267</v>
      </c>
      <c r="DI62" s="76">
        <v>56565</v>
      </c>
      <c r="DJ62" s="76">
        <v>853782</v>
      </c>
      <c r="DK62" s="76">
        <v>19139</v>
      </c>
      <c r="DL62" s="76">
        <v>68819</v>
      </c>
      <c r="DM62" s="76">
        <v>64946</v>
      </c>
      <c r="DN62" s="76">
        <v>97883</v>
      </c>
      <c r="DO62" s="76">
        <v>186667</v>
      </c>
      <c r="DP62" s="76">
        <v>124900</v>
      </c>
      <c r="DQ62" s="76">
        <v>48644</v>
      </c>
      <c r="DR62" s="76">
        <v>0</v>
      </c>
      <c r="DS62" s="76">
        <v>0</v>
      </c>
      <c r="DT62" s="76">
        <v>1229711</v>
      </c>
    </row>
    <row r="63" spans="1:124" ht="26.4" x14ac:dyDescent="0.25">
      <c r="A63" s="65">
        <v>302</v>
      </c>
      <c r="B63" s="65" t="s">
        <v>565</v>
      </c>
      <c r="C63" s="65" t="s">
        <v>535</v>
      </c>
      <c r="D63" s="65" t="s">
        <v>555</v>
      </c>
      <c r="E63" s="65">
        <v>3315</v>
      </c>
      <c r="F63" s="65">
        <v>3023315</v>
      </c>
      <c r="G63" s="65">
        <v>101327</v>
      </c>
      <c r="H63" s="65" t="s">
        <v>603</v>
      </c>
      <c r="I63" s="65" t="s">
        <v>536</v>
      </c>
      <c r="J63" s="65" t="s">
        <v>537</v>
      </c>
      <c r="K63" s="65">
        <v>4</v>
      </c>
      <c r="L63" s="65">
        <v>11</v>
      </c>
      <c r="M63" s="65" t="s">
        <v>538</v>
      </c>
      <c r="N63" s="65">
        <v>210</v>
      </c>
      <c r="O63" s="65">
        <v>2.4</v>
      </c>
      <c r="P63" s="65">
        <v>12</v>
      </c>
      <c r="Q63" s="65">
        <v>0</v>
      </c>
      <c r="R63" s="65" t="s">
        <v>126</v>
      </c>
      <c r="S63" s="65">
        <v>11.1</v>
      </c>
      <c r="T63" s="65" t="s">
        <v>539</v>
      </c>
      <c r="U63" s="65" t="s">
        <v>540</v>
      </c>
      <c r="V63" s="65" t="s">
        <v>555</v>
      </c>
      <c r="W63" s="65">
        <v>0.5</v>
      </c>
      <c r="X63" s="65">
        <v>7.1</v>
      </c>
      <c r="Y63" s="65">
        <v>31.9</v>
      </c>
      <c r="Z63" s="65">
        <v>0</v>
      </c>
      <c r="AA63" s="65" t="s">
        <v>541</v>
      </c>
      <c r="AB63" s="65" t="s">
        <v>542</v>
      </c>
      <c r="AC63" s="65" t="s">
        <v>543</v>
      </c>
      <c r="AD63" s="65">
        <v>0</v>
      </c>
      <c r="AE63" s="65">
        <v>100</v>
      </c>
      <c r="AF63" s="65">
        <v>4.8</v>
      </c>
      <c r="AG63" s="65">
        <v>3.8</v>
      </c>
      <c r="AH63" s="65">
        <v>2.1</v>
      </c>
      <c r="AI63" s="76">
        <v>884882</v>
      </c>
      <c r="AJ63" s="76">
        <v>0</v>
      </c>
      <c r="AK63" s="76">
        <v>15568</v>
      </c>
      <c r="AL63" s="76">
        <v>0</v>
      </c>
      <c r="AM63" s="76">
        <v>17160</v>
      </c>
      <c r="AN63" s="76">
        <v>0</v>
      </c>
      <c r="AO63" s="76">
        <v>389</v>
      </c>
      <c r="AP63" s="76">
        <v>58263</v>
      </c>
      <c r="AQ63" s="76">
        <v>39887</v>
      </c>
      <c r="AR63" s="76">
        <v>0</v>
      </c>
      <c r="AS63" s="76">
        <v>5000</v>
      </c>
      <c r="AT63" s="76">
        <v>35640</v>
      </c>
      <c r="AU63" s="76">
        <v>16190</v>
      </c>
      <c r="AV63" s="76">
        <v>0</v>
      </c>
      <c r="AW63" s="76">
        <v>0</v>
      </c>
      <c r="AX63" s="76">
        <v>0</v>
      </c>
      <c r="AY63" s="76">
        <v>53904</v>
      </c>
      <c r="AZ63" s="76">
        <v>1086996</v>
      </c>
      <c r="BA63" s="76">
        <v>1126883</v>
      </c>
      <c r="BB63" s="76">
        <v>535897</v>
      </c>
      <c r="BC63" s="76">
        <v>0</v>
      </c>
      <c r="BD63" s="76">
        <v>155972</v>
      </c>
      <c r="BE63" s="76">
        <v>36226</v>
      </c>
      <c r="BF63" s="76">
        <v>55790</v>
      </c>
      <c r="BG63" s="76">
        <v>0</v>
      </c>
      <c r="BH63" s="76">
        <v>67706</v>
      </c>
      <c r="BI63" s="76">
        <v>619</v>
      </c>
      <c r="BJ63" s="76">
        <v>1893</v>
      </c>
      <c r="BK63" s="76">
        <v>2915</v>
      </c>
      <c r="BL63" s="76">
        <v>0</v>
      </c>
      <c r="BM63" s="76">
        <v>18646</v>
      </c>
      <c r="BN63" s="76">
        <v>0</v>
      </c>
      <c r="BO63" s="76">
        <v>2930</v>
      </c>
      <c r="BP63" s="76">
        <v>1738</v>
      </c>
      <c r="BQ63" s="76">
        <v>16488</v>
      </c>
      <c r="BR63" s="76">
        <v>3303</v>
      </c>
      <c r="BS63" s="76">
        <v>8534</v>
      </c>
      <c r="BT63" s="76">
        <v>49562</v>
      </c>
      <c r="BU63" s="76">
        <v>8263</v>
      </c>
      <c r="BV63" s="76">
        <v>0</v>
      </c>
      <c r="BW63" s="76">
        <v>8244</v>
      </c>
      <c r="BX63" s="76">
        <v>3935</v>
      </c>
      <c r="BY63" s="76">
        <v>15979</v>
      </c>
      <c r="BZ63" s="76">
        <v>96685</v>
      </c>
      <c r="CA63" s="76">
        <v>5135</v>
      </c>
      <c r="CB63" s="76">
        <v>17361</v>
      </c>
      <c r="CC63" s="76">
        <v>23527</v>
      </c>
      <c r="CD63" s="76">
        <v>0</v>
      </c>
      <c r="CE63" s="76">
        <v>0</v>
      </c>
      <c r="CF63" s="76">
        <v>0</v>
      </c>
      <c r="CG63" s="76">
        <v>0</v>
      </c>
      <c r="CH63" s="76">
        <v>0</v>
      </c>
      <c r="CI63" s="76">
        <v>1097461</v>
      </c>
      <c r="CJ63" s="76">
        <v>1137348</v>
      </c>
      <c r="CK63" s="76">
        <v>201563</v>
      </c>
      <c r="CL63" s="76">
        <v>0</v>
      </c>
      <c r="CM63" s="76">
        <v>0</v>
      </c>
      <c r="CN63" s="76">
        <v>0</v>
      </c>
      <c r="CO63" s="76">
        <v>0</v>
      </c>
      <c r="CP63" s="76">
        <v>0</v>
      </c>
      <c r="CQ63" s="76">
        <v>0</v>
      </c>
      <c r="CR63" s="76">
        <v>0</v>
      </c>
      <c r="CS63" s="76">
        <v>0</v>
      </c>
      <c r="CT63" s="76">
        <v>0</v>
      </c>
      <c r="CU63" s="76">
        <v>0</v>
      </c>
      <c r="CV63" s="76">
        <v>191100</v>
      </c>
      <c r="CW63" s="76">
        <v>0</v>
      </c>
      <c r="CX63" s="76">
        <v>0</v>
      </c>
      <c r="CY63" s="76">
        <v>0</v>
      </c>
      <c r="CZ63" s="76">
        <v>191100</v>
      </c>
      <c r="DA63" s="76">
        <v>-10465</v>
      </c>
      <c r="DB63" s="76">
        <v>971903</v>
      </c>
      <c r="DC63" s="76">
        <v>885271</v>
      </c>
      <c r="DD63" s="76">
        <v>53904</v>
      </c>
      <c r="DE63" s="76">
        <v>32728</v>
      </c>
      <c r="DF63" s="76">
        <v>154980</v>
      </c>
      <c r="DG63" s="76">
        <v>1126883</v>
      </c>
      <c r="DH63" s="76">
        <v>8050</v>
      </c>
      <c r="DI63" s="76">
        <v>70218</v>
      </c>
      <c r="DJ63" s="76">
        <v>825927</v>
      </c>
      <c r="DK63" s="76">
        <v>18646</v>
      </c>
      <c r="DL63" s="76">
        <v>57802</v>
      </c>
      <c r="DM63" s="76">
        <v>96685</v>
      </c>
      <c r="DN63" s="76">
        <v>130683</v>
      </c>
      <c r="DO63" s="76">
        <v>106957</v>
      </c>
      <c r="DP63" s="76">
        <v>57825</v>
      </c>
      <c r="DQ63" s="76">
        <v>40888</v>
      </c>
      <c r="DR63" s="76">
        <v>0</v>
      </c>
      <c r="DS63" s="76">
        <v>0</v>
      </c>
      <c r="DT63" s="76">
        <v>1137348</v>
      </c>
    </row>
    <row r="64" spans="1:124" x14ac:dyDescent="0.25">
      <c r="A64" s="65">
        <v>302</v>
      </c>
      <c r="B64" s="65" t="s">
        <v>565</v>
      </c>
      <c r="C64" s="65" t="s">
        <v>535</v>
      </c>
      <c r="D64" s="65" t="s">
        <v>555</v>
      </c>
      <c r="E64" s="65">
        <v>3316</v>
      </c>
      <c r="F64" s="65">
        <v>3023316</v>
      </c>
      <c r="G64" s="65">
        <v>101328</v>
      </c>
      <c r="H64" s="65" t="s">
        <v>604</v>
      </c>
      <c r="I64" s="65" t="s">
        <v>536</v>
      </c>
      <c r="J64" s="65" t="s">
        <v>537</v>
      </c>
      <c r="K64" s="65">
        <v>5</v>
      </c>
      <c r="L64" s="65">
        <v>11</v>
      </c>
      <c r="M64" s="65" t="s">
        <v>538</v>
      </c>
      <c r="N64" s="65">
        <v>210</v>
      </c>
      <c r="O64" s="65">
        <v>4.3</v>
      </c>
      <c r="P64" s="65">
        <v>12</v>
      </c>
      <c r="Q64" s="65">
        <v>0</v>
      </c>
      <c r="R64" s="65" t="s">
        <v>126</v>
      </c>
      <c r="S64" s="65">
        <v>10.1</v>
      </c>
      <c r="T64" s="65" t="s">
        <v>539</v>
      </c>
      <c r="U64" s="65" t="s">
        <v>540</v>
      </c>
      <c r="V64" s="65" t="s">
        <v>555</v>
      </c>
      <c r="W64" s="65">
        <v>1.4</v>
      </c>
      <c r="X64" s="65">
        <v>10</v>
      </c>
      <c r="Y64" s="65">
        <v>23.3</v>
      </c>
      <c r="Z64" s="65">
        <v>0</v>
      </c>
      <c r="AA64" s="65" t="s">
        <v>541</v>
      </c>
      <c r="AB64" s="65" t="s">
        <v>542</v>
      </c>
      <c r="AC64" s="65" t="s">
        <v>543</v>
      </c>
      <c r="AD64" s="65">
        <v>0</v>
      </c>
      <c r="AE64" s="65">
        <v>100</v>
      </c>
      <c r="AF64" s="65">
        <v>6.3</v>
      </c>
      <c r="AG64" s="65">
        <v>1</v>
      </c>
      <c r="AH64" s="65">
        <v>1.7</v>
      </c>
      <c r="AI64" s="76">
        <v>856923</v>
      </c>
      <c r="AJ64" s="76">
        <v>0</v>
      </c>
      <c r="AK64" s="76">
        <v>18315</v>
      </c>
      <c r="AL64" s="76">
        <v>0</v>
      </c>
      <c r="AM64" s="76">
        <v>25070</v>
      </c>
      <c r="AN64" s="76">
        <v>295</v>
      </c>
      <c r="AO64" s="76">
        <v>49508</v>
      </c>
      <c r="AP64" s="76">
        <v>47582</v>
      </c>
      <c r="AQ64" s="76">
        <v>35185</v>
      </c>
      <c r="AR64" s="76">
        <v>0</v>
      </c>
      <c r="AS64" s="76">
        <v>1293</v>
      </c>
      <c r="AT64" s="76">
        <v>32623</v>
      </c>
      <c r="AU64" s="76">
        <v>32013</v>
      </c>
      <c r="AV64" s="76">
        <v>0</v>
      </c>
      <c r="AW64" s="76">
        <v>0</v>
      </c>
      <c r="AX64" s="76">
        <v>0</v>
      </c>
      <c r="AY64" s="76">
        <v>54306</v>
      </c>
      <c r="AZ64" s="76">
        <v>1117928</v>
      </c>
      <c r="BA64" s="76">
        <v>1153113</v>
      </c>
      <c r="BB64" s="76">
        <v>589028</v>
      </c>
      <c r="BC64" s="76">
        <v>0</v>
      </c>
      <c r="BD64" s="76">
        <v>115648</v>
      </c>
      <c r="BE64" s="76">
        <v>26371</v>
      </c>
      <c r="BF64" s="76">
        <v>45093</v>
      </c>
      <c r="BG64" s="76">
        <v>0</v>
      </c>
      <c r="BH64" s="76">
        <v>39514</v>
      </c>
      <c r="BI64" s="76">
        <v>4857</v>
      </c>
      <c r="BJ64" s="76">
        <v>4054</v>
      </c>
      <c r="BK64" s="76">
        <v>7102</v>
      </c>
      <c r="BL64" s="76">
        <v>1119</v>
      </c>
      <c r="BM64" s="76">
        <v>4160</v>
      </c>
      <c r="BN64" s="76">
        <v>19</v>
      </c>
      <c r="BO64" s="76">
        <v>10898</v>
      </c>
      <c r="BP64" s="76">
        <v>1568</v>
      </c>
      <c r="BQ64" s="76">
        <v>8633</v>
      </c>
      <c r="BR64" s="76">
        <v>3088</v>
      </c>
      <c r="BS64" s="76">
        <v>6639</v>
      </c>
      <c r="BT64" s="76">
        <v>86544</v>
      </c>
      <c r="BU64" s="76">
        <v>7183</v>
      </c>
      <c r="BV64" s="76">
        <v>0</v>
      </c>
      <c r="BW64" s="76">
        <v>3801</v>
      </c>
      <c r="BX64" s="76">
        <v>5164</v>
      </c>
      <c r="BY64" s="76">
        <v>8556</v>
      </c>
      <c r="BZ64" s="76">
        <v>73867</v>
      </c>
      <c r="CA64" s="76">
        <v>12238</v>
      </c>
      <c r="CB64" s="76">
        <v>84381</v>
      </c>
      <c r="CC64" s="76">
        <v>10306</v>
      </c>
      <c r="CD64" s="76">
        <v>0</v>
      </c>
      <c r="CE64" s="76">
        <v>0</v>
      </c>
      <c r="CF64" s="76">
        <v>0</v>
      </c>
      <c r="CG64" s="76">
        <v>0</v>
      </c>
      <c r="CH64" s="76">
        <v>0</v>
      </c>
      <c r="CI64" s="76">
        <v>1124646</v>
      </c>
      <c r="CJ64" s="76">
        <v>1159831</v>
      </c>
      <c r="CK64" s="76">
        <v>25795</v>
      </c>
      <c r="CL64" s="76">
        <v>0</v>
      </c>
      <c r="CM64" s="76">
        <v>0</v>
      </c>
      <c r="CN64" s="76">
        <v>0</v>
      </c>
      <c r="CO64" s="76">
        <v>0</v>
      </c>
      <c r="CP64" s="76">
        <v>0</v>
      </c>
      <c r="CQ64" s="76">
        <v>0</v>
      </c>
      <c r="CR64" s="76">
        <v>0</v>
      </c>
      <c r="CS64" s="76">
        <v>0</v>
      </c>
      <c r="CT64" s="76">
        <v>0</v>
      </c>
      <c r="CU64" s="76">
        <v>19075</v>
      </c>
      <c r="CV64" s="76">
        <v>0</v>
      </c>
      <c r="CW64" s="76">
        <v>0</v>
      </c>
      <c r="CX64" s="76">
        <v>0</v>
      </c>
      <c r="CY64" s="76">
        <v>0</v>
      </c>
      <c r="CZ64" s="76">
        <v>19075</v>
      </c>
      <c r="DA64" s="76">
        <v>-6718</v>
      </c>
      <c r="DB64" s="76">
        <v>1004417</v>
      </c>
      <c r="DC64" s="76">
        <v>906726</v>
      </c>
      <c r="DD64" s="76">
        <v>54306</v>
      </c>
      <c r="DE64" s="76">
        <v>43385</v>
      </c>
      <c r="DF64" s="76">
        <v>148696</v>
      </c>
      <c r="DG64" s="76">
        <v>1153113</v>
      </c>
      <c r="DH64" s="76">
        <v>19340</v>
      </c>
      <c r="DI64" s="76">
        <v>49544</v>
      </c>
      <c r="DJ64" s="76">
        <v>818653</v>
      </c>
      <c r="DK64" s="76">
        <v>4179</v>
      </c>
      <c r="DL64" s="76">
        <v>41448</v>
      </c>
      <c r="DM64" s="76">
        <v>73867</v>
      </c>
      <c r="DN64" s="76">
        <v>98959</v>
      </c>
      <c r="DO64" s="76">
        <v>192215</v>
      </c>
      <c r="DP64" s="76">
        <v>93727</v>
      </c>
      <c r="DQ64" s="76">
        <v>94687</v>
      </c>
      <c r="DR64" s="76">
        <v>0</v>
      </c>
      <c r="DS64" s="76">
        <v>0</v>
      </c>
      <c r="DT64" s="76">
        <v>1159831</v>
      </c>
    </row>
    <row r="65" spans="1:124" x14ac:dyDescent="0.25">
      <c r="A65" s="65">
        <v>302</v>
      </c>
      <c r="B65" s="65" t="s">
        <v>565</v>
      </c>
      <c r="C65" s="65" t="s">
        <v>535</v>
      </c>
      <c r="D65" s="65" t="s">
        <v>555</v>
      </c>
      <c r="E65" s="65">
        <v>3317</v>
      </c>
      <c r="F65" s="65">
        <v>3023317</v>
      </c>
      <c r="G65" s="65">
        <v>101329</v>
      </c>
      <c r="H65" s="65" t="s">
        <v>605</v>
      </c>
      <c r="I65" s="65" t="s">
        <v>536</v>
      </c>
      <c r="J65" s="65" t="s">
        <v>537</v>
      </c>
      <c r="K65" s="65">
        <v>3</v>
      </c>
      <c r="L65" s="65">
        <v>11</v>
      </c>
      <c r="M65" s="65" t="s">
        <v>538</v>
      </c>
      <c r="N65" s="65">
        <v>260.5</v>
      </c>
      <c r="O65" s="65">
        <v>12.9</v>
      </c>
      <c r="P65" s="65">
        <v>12</v>
      </c>
      <c r="Q65" s="65">
        <v>0</v>
      </c>
      <c r="R65" s="65" t="s">
        <v>126</v>
      </c>
      <c r="S65" s="65">
        <v>13.5</v>
      </c>
      <c r="T65" s="65" t="s">
        <v>539</v>
      </c>
      <c r="U65" s="65" t="s">
        <v>540</v>
      </c>
      <c r="V65" s="65" t="s">
        <v>555</v>
      </c>
      <c r="W65" s="65">
        <v>1.8</v>
      </c>
      <c r="X65" s="65">
        <v>6.3</v>
      </c>
      <c r="Y65" s="65">
        <v>47.2</v>
      </c>
      <c r="Z65" s="65">
        <v>0</v>
      </c>
      <c r="AA65" s="65" t="s">
        <v>541</v>
      </c>
      <c r="AB65" s="65" t="s">
        <v>542</v>
      </c>
      <c r="AC65" s="65" t="s">
        <v>543</v>
      </c>
      <c r="AD65" s="65">
        <v>0</v>
      </c>
      <c r="AE65" s="65">
        <v>100</v>
      </c>
      <c r="AF65" s="65">
        <v>6.3</v>
      </c>
      <c r="AG65" s="65">
        <v>3.8</v>
      </c>
      <c r="AH65" s="65">
        <v>2.6</v>
      </c>
      <c r="AI65" s="76">
        <v>1173854</v>
      </c>
      <c r="AJ65" s="76">
        <v>0</v>
      </c>
      <c r="AK65" s="76">
        <v>35907</v>
      </c>
      <c r="AL65" s="76">
        <v>0</v>
      </c>
      <c r="AM65" s="76">
        <v>79848</v>
      </c>
      <c r="AN65" s="76">
        <v>70</v>
      </c>
      <c r="AO65" s="76">
        <v>13644</v>
      </c>
      <c r="AP65" s="76">
        <v>35633</v>
      </c>
      <c r="AQ65" s="76">
        <v>38554</v>
      </c>
      <c r="AR65" s="76">
        <v>7104</v>
      </c>
      <c r="AS65" s="76">
        <v>0</v>
      </c>
      <c r="AT65" s="76">
        <v>30184</v>
      </c>
      <c r="AU65" s="76">
        <v>19926</v>
      </c>
      <c r="AV65" s="76">
        <v>0</v>
      </c>
      <c r="AW65" s="76">
        <v>0</v>
      </c>
      <c r="AX65" s="76">
        <v>0</v>
      </c>
      <c r="AY65" s="76">
        <v>50115</v>
      </c>
      <c r="AZ65" s="76">
        <v>1439181</v>
      </c>
      <c r="BA65" s="76">
        <v>1484839</v>
      </c>
      <c r="BB65" s="76">
        <v>675393</v>
      </c>
      <c r="BC65" s="76">
        <v>56890</v>
      </c>
      <c r="BD65" s="76">
        <v>254665</v>
      </c>
      <c r="BE65" s="76">
        <v>30431</v>
      </c>
      <c r="BF65" s="76">
        <v>45743</v>
      </c>
      <c r="BG65" s="76">
        <v>0</v>
      </c>
      <c r="BH65" s="76">
        <v>27094</v>
      </c>
      <c r="BI65" s="76">
        <v>1405</v>
      </c>
      <c r="BJ65" s="76">
        <v>16476</v>
      </c>
      <c r="BK65" s="76">
        <v>11150</v>
      </c>
      <c r="BL65" s="76">
        <v>3134</v>
      </c>
      <c r="BM65" s="76">
        <v>35568</v>
      </c>
      <c r="BN65" s="76">
        <v>3165</v>
      </c>
      <c r="BO65" s="76">
        <v>28020</v>
      </c>
      <c r="BP65" s="76">
        <v>2592</v>
      </c>
      <c r="BQ65" s="76">
        <v>20441</v>
      </c>
      <c r="BR65" s="76">
        <v>3639</v>
      </c>
      <c r="BS65" s="76">
        <v>7395</v>
      </c>
      <c r="BT65" s="76">
        <v>59386</v>
      </c>
      <c r="BU65" s="76">
        <v>12106</v>
      </c>
      <c r="BV65" s="76">
        <v>0</v>
      </c>
      <c r="BW65" s="76">
        <v>13092</v>
      </c>
      <c r="BX65" s="76">
        <v>4171</v>
      </c>
      <c r="BY65" s="76">
        <v>9268</v>
      </c>
      <c r="BZ65" s="76">
        <v>86451</v>
      </c>
      <c r="CA65" s="76">
        <v>26440</v>
      </c>
      <c r="CB65" s="76">
        <v>62148</v>
      </c>
      <c r="CC65" s="76">
        <v>22122</v>
      </c>
      <c r="CD65" s="76">
        <v>0</v>
      </c>
      <c r="CE65" s="76">
        <v>0</v>
      </c>
      <c r="CF65" s="76">
        <v>0</v>
      </c>
      <c r="CG65" s="76">
        <v>0</v>
      </c>
      <c r="CH65" s="76">
        <v>0</v>
      </c>
      <c r="CI65" s="76">
        <v>1472727</v>
      </c>
      <c r="CJ65" s="76">
        <v>1518385</v>
      </c>
      <c r="CK65" s="76">
        <v>123257</v>
      </c>
      <c r="CL65" s="76">
        <v>0</v>
      </c>
      <c r="CM65" s="76">
        <v>0</v>
      </c>
      <c r="CN65" s="76">
        <v>0</v>
      </c>
      <c r="CO65" s="76">
        <v>0</v>
      </c>
      <c r="CP65" s="76">
        <v>0</v>
      </c>
      <c r="CQ65" s="76">
        <v>0</v>
      </c>
      <c r="CR65" s="76">
        <v>0</v>
      </c>
      <c r="CS65" s="76">
        <v>0</v>
      </c>
      <c r="CT65" s="76">
        <v>0</v>
      </c>
      <c r="CU65" s="76">
        <v>0</v>
      </c>
      <c r="CV65" s="76">
        <v>89709</v>
      </c>
      <c r="CW65" s="76">
        <v>0</v>
      </c>
      <c r="CX65" s="76">
        <v>0</v>
      </c>
      <c r="CY65" s="76">
        <v>0</v>
      </c>
      <c r="CZ65" s="76">
        <v>89709</v>
      </c>
      <c r="DA65" s="76">
        <v>-33546</v>
      </c>
      <c r="DB65" s="76">
        <v>1353438</v>
      </c>
      <c r="DC65" s="76">
        <v>1187568</v>
      </c>
      <c r="DD65" s="76">
        <v>50115</v>
      </c>
      <c r="DE65" s="76">
        <v>115755</v>
      </c>
      <c r="DF65" s="76">
        <v>131401</v>
      </c>
      <c r="DG65" s="76">
        <v>1484839</v>
      </c>
      <c r="DH65" s="76">
        <v>94480</v>
      </c>
      <c r="DI65" s="76">
        <v>48109</v>
      </c>
      <c r="DJ65" s="76">
        <v>1118390</v>
      </c>
      <c r="DK65" s="76">
        <v>38733</v>
      </c>
      <c r="DL65" s="76">
        <v>97184</v>
      </c>
      <c r="DM65" s="76">
        <v>86451</v>
      </c>
      <c r="DN65" s="76">
        <v>124689</v>
      </c>
      <c r="DO65" s="76">
        <v>168854</v>
      </c>
      <c r="DP65" s="76">
        <v>71492</v>
      </c>
      <c r="DQ65" s="76">
        <v>84270</v>
      </c>
      <c r="DR65" s="76">
        <v>0</v>
      </c>
      <c r="DS65" s="76">
        <v>0</v>
      </c>
      <c r="DT65" s="76">
        <v>1518385</v>
      </c>
    </row>
    <row r="66" spans="1:124" x14ac:dyDescent="0.25">
      <c r="A66" s="65">
        <v>302</v>
      </c>
      <c r="B66" s="65" t="s">
        <v>565</v>
      </c>
      <c r="C66" s="65" t="s">
        <v>535</v>
      </c>
      <c r="D66" s="65" t="s">
        <v>555</v>
      </c>
      <c r="E66" s="65">
        <v>3500</v>
      </c>
      <c r="F66" s="65">
        <v>3023500</v>
      </c>
      <c r="G66" s="65">
        <v>101330</v>
      </c>
      <c r="H66" s="65" t="s">
        <v>606</v>
      </c>
      <c r="I66" s="65" t="s">
        <v>564</v>
      </c>
      <c r="J66" s="65" t="s">
        <v>537</v>
      </c>
      <c r="K66" s="65">
        <v>3</v>
      </c>
      <c r="L66" s="65">
        <v>7</v>
      </c>
      <c r="M66" s="65" t="s">
        <v>538</v>
      </c>
      <c r="N66" s="65">
        <v>176.5</v>
      </c>
      <c r="O66" s="65">
        <v>8.5</v>
      </c>
      <c r="P66" s="65">
        <v>12</v>
      </c>
      <c r="Q66" s="65">
        <v>0</v>
      </c>
      <c r="R66" s="65" t="s">
        <v>126</v>
      </c>
      <c r="S66" s="65">
        <v>10.6</v>
      </c>
      <c r="T66" s="65" t="s">
        <v>539</v>
      </c>
      <c r="U66" s="65" t="s">
        <v>540</v>
      </c>
      <c r="V66" s="65" t="s">
        <v>555</v>
      </c>
      <c r="W66" s="65">
        <v>1.1000000000000001</v>
      </c>
      <c r="X66" s="65">
        <v>13.2</v>
      </c>
      <c r="Y66" s="65">
        <v>48.2</v>
      </c>
      <c r="Z66" s="65">
        <v>0</v>
      </c>
      <c r="AA66" s="65" t="s">
        <v>541</v>
      </c>
      <c r="AB66" s="65" t="s">
        <v>542</v>
      </c>
      <c r="AC66" s="65" t="s">
        <v>543</v>
      </c>
      <c r="AD66" s="65">
        <v>0</v>
      </c>
      <c r="AE66" s="65">
        <v>100</v>
      </c>
      <c r="AF66" s="65">
        <v>9</v>
      </c>
      <c r="AG66" s="65">
        <v>2</v>
      </c>
      <c r="AH66" s="65">
        <v>0.7</v>
      </c>
      <c r="AI66" s="76">
        <v>935439</v>
      </c>
      <c r="AJ66" s="76">
        <v>0</v>
      </c>
      <c r="AK66" s="76">
        <v>22899</v>
      </c>
      <c r="AL66" s="76">
        <v>0</v>
      </c>
      <c r="AM66" s="76">
        <v>34320</v>
      </c>
      <c r="AN66" s="76">
        <v>0</v>
      </c>
      <c r="AO66" s="76">
        <v>3340</v>
      </c>
      <c r="AP66" s="76">
        <v>15005</v>
      </c>
      <c r="AQ66" s="76">
        <v>0</v>
      </c>
      <c r="AR66" s="76">
        <v>0</v>
      </c>
      <c r="AS66" s="76">
        <v>0</v>
      </c>
      <c r="AT66" s="76">
        <v>2997</v>
      </c>
      <c r="AU66" s="76">
        <v>10483</v>
      </c>
      <c r="AV66" s="76">
        <v>0</v>
      </c>
      <c r="AW66" s="76">
        <v>0</v>
      </c>
      <c r="AX66" s="76">
        <v>0</v>
      </c>
      <c r="AY66" s="76">
        <v>70489</v>
      </c>
      <c r="AZ66" s="76">
        <v>1094972</v>
      </c>
      <c r="BA66" s="76">
        <v>1094972</v>
      </c>
      <c r="BB66" s="76">
        <v>605728</v>
      </c>
      <c r="BC66" s="76">
        <v>0</v>
      </c>
      <c r="BD66" s="76">
        <v>230515</v>
      </c>
      <c r="BE66" s="76">
        <v>16253</v>
      </c>
      <c r="BF66" s="76">
        <v>36943</v>
      </c>
      <c r="BG66" s="76">
        <v>0</v>
      </c>
      <c r="BH66" s="76">
        <v>0</v>
      </c>
      <c r="BI66" s="76">
        <v>181</v>
      </c>
      <c r="BJ66" s="76">
        <v>3077</v>
      </c>
      <c r="BK66" s="76">
        <v>284</v>
      </c>
      <c r="BL66" s="76">
        <v>1178</v>
      </c>
      <c r="BM66" s="76">
        <v>8068</v>
      </c>
      <c r="BN66" s="76">
        <v>38</v>
      </c>
      <c r="BO66" s="76">
        <v>6615</v>
      </c>
      <c r="BP66" s="76">
        <v>6958</v>
      </c>
      <c r="BQ66" s="76">
        <v>6790</v>
      </c>
      <c r="BR66" s="76">
        <v>2198</v>
      </c>
      <c r="BS66" s="76">
        <v>3255</v>
      </c>
      <c r="BT66" s="76">
        <v>13226</v>
      </c>
      <c r="BU66" s="76">
        <v>8060</v>
      </c>
      <c r="BV66" s="76">
        <v>0</v>
      </c>
      <c r="BW66" s="76">
        <v>4719</v>
      </c>
      <c r="BX66" s="76">
        <v>6452</v>
      </c>
      <c r="BY66" s="76">
        <v>6161</v>
      </c>
      <c r="BZ66" s="76">
        <v>53627</v>
      </c>
      <c r="CA66" s="76">
        <v>0</v>
      </c>
      <c r="CB66" s="76">
        <v>21886</v>
      </c>
      <c r="CC66" s="76">
        <v>17578</v>
      </c>
      <c r="CD66" s="76">
        <v>0</v>
      </c>
      <c r="CE66" s="76">
        <v>0</v>
      </c>
      <c r="CF66" s="76">
        <v>0</v>
      </c>
      <c r="CG66" s="76">
        <v>0</v>
      </c>
      <c r="CH66" s="76">
        <v>0</v>
      </c>
      <c r="CI66" s="76">
        <v>1059790</v>
      </c>
      <c r="CJ66" s="76">
        <v>1059790</v>
      </c>
      <c r="CK66" s="76">
        <v>175894</v>
      </c>
      <c r="CL66" s="76">
        <v>0</v>
      </c>
      <c r="CM66" s="76">
        <v>0</v>
      </c>
      <c r="CN66" s="76">
        <v>0</v>
      </c>
      <c r="CO66" s="76">
        <v>0</v>
      </c>
      <c r="CP66" s="76">
        <v>0</v>
      </c>
      <c r="CQ66" s="76">
        <v>0</v>
      </c>
      <c r="CR66" s="76">
        <v>0</v>
      </c>
      <c r="CS66" s="76">
        <v>0</v>
      </c>
      <c r="CT66" s="76">
        <v>0</v>
      </c>
      <c r="CU66" s="76">
        <v>211078</v>
      </c>
      <c r="CV66" s="76">
        <v>0</v>
      </c>
      <c r="CW66" s="76">
        <v>0</v>
      </c>
      <c r="CX66" s="76">
        <v>0</v>
      </c>
      <c r="CY66" s="76">
        <v>0</v>
      </c>
      <c r="CZ66" s="76">
        <v>211078</v>
      </c>
      <c r="DA66" s="76">
        <v>35182</v>
      </c>
      <c r="DB66" s="76">
        <v>1066487</v>
      </c>
      <c r="DC66" s="76">
        <v>938779</v>
      </c>
      <c r="DD66" s="76">
        <v>70489</v>
      </c>
      <c r="DE66" s="76">
        <v>57219</v>
      </c>
      <c r="DF66" s="76">
        <v>28485</v>
      </c>
      <c r="DG66" s="76">
        <v>1094972</v>
      </c>
      <c r="DH66" s="76">
        <v>284</v>
      </c>
      <c r="DI66" s="76">
        <v>4436</v>
      </c>
      <c r="DJ66" s="76">
        <v>877906</v>
      </c>
      <c r="DK66" s="76">
        <v>8106</v>
      </c>
      <c r="DL66" s="76">
        <v>30974</v>
      </c>
      <c r="DM66" s="76">
        <v>53627</v>
      </c>
      <c r="DN66" s="76">
        <v>79280</v>
      </c>
      <c r="DO66" s="76">
        <v>65469</v>
      </c>
      <c r="DP66" s="76">
        <v>21286</v>
      </c>
      <c r="DQ66" s="76">
        <v>39464</v>
      </c>
      <c r="DR66" s="76">
        <v>0</v>
      </c>
      <c r="DS66" s="76">
        <v>0</v>
      </c>
      <c r="DT66" s="76">
        <v>1059790</v>
      </c>
    </row>
    <row r="67" spans="1:124" x14ac:dyDescent="0.25">
      <c r="A67" s="65">
        <v>302</v>
      </c>
      <c r="B67" s="65" t="s">
        <v>565</v>
      </c>
      <c r="C67" s="65" t="s">
        <v>535</v>
      </c>
      <c r="D67" s="65" t="s">
        <v>555</v>
      </c>
      <c r="E67" s="65">
        <v>3501</v>
      </c>
      <c r="F67" s="65">
        <v>3023501</v>
      </c>
      <c r="G67" s="65">
        <v>101331</v>
      </c>
      <c r="H67" s="65" t="s">
        <v>607</v>
      </c>
      <c r="I67" s="65" t="s">
        <v>536</v>
      </c>
      <c r="J67" s="65" t="s">
        <v>537</v>
      </c>
      <c r="K67" s="65">
        <v>3</v>
      </c>
      <c r="L67" s="65">
        <v>11</v>
      </c>
      <c r="M67" s="65" t="s">
        <v>538</v>
      </c>
      <c r="N67" s="65">
        <v>230.5</v>
      </c>
      <c r="O67" s="65">
        <v>6.7</v>
      </c>
      <c r="P67" s="65">
        <v>12</v>
      </c>
      <c r="Q67" s="65">
        <v>0</v>
      </c>
      <c r="R67" s="65" t="s">
        <v>126</v>
      </c>
      <c r="S67" s="65">
        <v>11.3</v>
      </c>
      <c r="T67" s="65" t="s">
        <v>539</v>
      </c>
      <c r="U67" s="65" t="s">
        <v>540</v>
      </c>
      <c r="V67" s="65" t="s">
        <v>555</v>
      </c>
      <c r="W67" s="65">
        <v>2.1</v>
      </c>
      <c r="X67" s="65">
        <v>8.8000000000000007</v>
      </c>
      <c r="Y67" s="65">
        <v>35.1</v>
      </c>
      <c r="Z67" s="65">
        <v>0</v>
      </c>
      <c r="AA67" s="65" t="s">
        <v>541</v>
      </c>
      <c r="AB67" s="65" t="s">
        <v>542</v>
      </c>
      <c r="AC67" s="65" t="s">
        <v>543</v>
      </c>
      <c r="AD67" s="65">
        <v>0</v>
      </c>
      <c r="AE67" s="65">
        <v>100</v>
      </c>
      <c r="AF67" s="65">
        <v>4.4000000000000004</v>
      </c>
      <c r="AG67" s="65">
        <v>2.9</v>
      </c>
      <c r="AH67" s="65">
        <v>3</v>
      </c>
      <c r="AI67" s="76">
        <v>1052369</v>
      </c>
      <c r="AJ67" s="76">
        <v>0</v>
      </c>
      <c r="AK67" s="76">
        <v>51290</v>
      </c>
      <c r="AL67" s="76">
        <v>0</v>
      </c>
      <c r="AM67" s="76">
        <v>66300</v>
      </c>
      <c r="AN67" s="76">
        <v>9037</v>
      </c>
      <c r="AO67" s="76">
        <v>0</v>
      </c>
      <c r="AP67" s="76">
        <v>36658</v>
      </c>
      <c r="AQ67" s="76">
        <v>25330</v>
      </c>
      <c r="AR67" s="76">
        <v>8863</v>
      </c>
      <c r="AS67" s="76">
        <v>0</v>
      </c>
      <c r="AT67" s="76">
        <v>37752</v>
      </c>
      <c r="AU67" s="76">
        <v>20930</v>
      </c>
      <c r="AV67" s="76">
        <v>0</v>
      </c>
      <c r="AW67" s="76">
        <v>0</v>
      </c>
      <c r="AX67" s="76">
        <v>0</v>
      </c>
      <c r="AY67" s="76">
        <v>48408</v>
      </c>
      <c r="AZ67" s="76">
        <v>1322744</v>
      </c>
      <c r="BA67" s="76">
        <v>1356937</v>
      </c>
      <c r="BB67" s="76">
        <v>626410</v>
      </c>
      <c r="BC67" s="76">
        <v>0</v>
      </c>
      <c r="BD67" s="76">
        <v>190411</v>
      </c>
      <c r="BE67" s="76">
        <v>54565</v>
      </c>
      <c r="BF67" s="76">
        <v>63163</v>
      </c>
      <c r="BG67" s="76">
        <v>0</v>
      </c>
      <c r="BH67" s="76">
        <v>29455</v>
      </c>
      <c r="BI67" s="76">
        <v>560</v>
      </c>
      <c r="BJ67" s="76">
        <v>3833</v>
      </c>
      <c r="BK67" s="76">
        <v>10423</v>
      </c>
      <c r="BL67" s="76">
        <v>0</v>
      </c>
      <c r="BM67" s="76">
        <v>8495</v>
      </c>
      <c r="BN67" s="76">
        <v>163</v>
      </c>
      <c r="BO67" s="76">
        <v>2038</v>
      </c>
      <c r="BP67" s="76">
        <v>3390</v>
      </c>
      <c r="BQ67" s="76">
        <v>16816</v>
      </c>
      <c r="BR67" s="76">
        <v>3381</v>
      </c>
      <c r="BS67" s="76">
        <v>6817</v>
      </c>
      <c r="BT67" s="76">
        <v>56803</v>
      </c>
      <c r="BU67" s="76">
        <v>14581</v>
      </c>
      <c r="BV67" s="76">
        <v>0</v>
      </c>
      <c r="BW67" s="76">
        <v>20078</v>
      </c>
      <c r="BX67" s="76">
        <v>9265</v>
      </c>
      <c r="BY67" s="76">
        <v>8344</v>
      </c>
      <c r="BZ67" s="76">
        <v>59094</v>
      </c>
      <c r="CA67" s="76">
        <v>12998</v>
      </c>
      <c r="CB67" s="76">
        <v>42428</v>
      </c>
      <c r="CC67" s="76">
        <v>28273</v>
      </c>
      <c r="CD67" s="76">
        <v>0</v>
      </c>
      <c r="CE67" s="76">
        <v>0</v>
      </c>
      <c r="CF67" s="76">
        <v>0</v>
      </c>
      <c r="CG67" s="76">
        <v>0</v>
      </c>
      <c r="CH67" s="76">
        <v>0</v>
      </c>
      <c r="CI67" s="76">
        <v>1237591</v>
      </c>
      <c r="CJ67" s="76">
        <v>1271784</v>
      </c>
      <c r="CK67" s="76">
        <v>21391</v>
      </c>
      <c r="CL67" s="76">
        <v>0</v>
      </c>
      <c r="CM67" s="76">
        <v>1</v>
      </c>
      <c r="CN67" s="76">
        <v>0</v>
      </c>
      <c r="CO67" s="76">
        <v>0</v>
      </c>
      <c r="CP67" s="76">
        <v>0</v>
      </c>
      <c r="CQ67" s="76">
        <v>0</v>
      </c>
      <c r="CR67" s="76">
        <v>0</v>
      </c>
      <c r="CS67" s="76">
        <v>0</v>
      </c>
      <c r="CT67" s="76">
        <v>0</v>
      </c>
      <c r="CU67" s="76">
        <v>6500</v>
      </c>
      <c r="CV67" s="76">
        <v>100042</v>
      </c>
      <c r="CW67" s="76">
        <v>0</v>
      </c>
      <c r="CX67" s="76">
        <v>1</v>
      </c>
      <c r="CY67" s="76">
        <v>0</v>
      </c>
      <c r="CZ67" s="76">
        <v>106542</v>
      </c>
      <c r="DA67" s="76">
        <v>85153</v>
      </c>
      <c r="DB67" s="76">
        <v>1227404</v>
      </c>
      <c r="DC67" s="76">
        <v>1061406</v>
      </c>
      <c r="DD67" s="76">
        <v>48408</v>
      </c>
      <c r="DE67" s="76">
        <v>117590</v>
      </c>
      <c r="DF67" s="76">
        <v>129533</v>
      </c>
      <c r="DG67" s="76">
        <v>1356937</v>
      </c>
      <c r="DH67" s="76">
        <v>23421</v>
      </c>
      <c r="DI67" s="76">
        <v>33848</v>
      </c>
      <c r="DJ67" s="76">
        <v>937253</v>
      </c>
      <c r="DK67" s="76">
        <v>8658</v>
      </c>
      <c r="DL67" s="76">
        <v>65261</v>
      </c>
      <c r="DM67" s="76">
        <v>59094</v>
      </c>
      <c r="DN67" s="76">
        <v>98763</v>
      </c>
      <c r="DO67" s="76">
        <v>162163</v>
      </c>
      <c r="DP67" s="76">
        <v>71384</v>
      </c>
      <c r="DQ67" s="76">
        <v>70701</v>
      </c>
      <c r="DR67" s="76">
        <v>0</v>
      </c>
      <c r="DS67" s="76">
        <v>0</v>
      </c>
      <c r="DT67" s="76">
        <v>1271784</v>
      </c>
    </row>
    <row r="68" spans="1:124" x14ac:dyDescent="0.25">
      <c r="A68" s="65">
        <v>302</v>
      </c>
      <c r="B68" s="65" t="s">
        <v>565</v>
      </c>
      <c r="C68" s="65" t="s">
        <v>535</v>
      </c>
      <c r="D68" s="65" t="s">
        <v>555</v>
      </c>
      <c r="E68" s="65">
        <v>3502</v>
      </c>
      <c r="F68" s="65">
        <v>3023502</v>
      </c>
      <c r="G68" s="65">
        <v>101332</v>
      </c>
      <c r="H68" s="65" t="s">
        <v>608</v>
      </c>
      <c r="I68" s="65" t="s">
        <v>536</v>
      </c>
      <c r="J68" s="65" t="s">
        <v>537</v>
      </c>
      <c r="K68" s="65">
        <v>3</v>
      </c>
      <c r="L68" s="65">
        <v>11</v>
      </c>
      <c r="M68" s="65" t="s">
        <v>538</v>
      </c>
      <c r="N68" s="65">
        <v>360</v>
      </c>
      <c r="O68" s="65">
        <v>13.3</v>
      </c>
      <c r="P68" s="65">
        <v>12</v>
      </c>
      <c r="Q68" s="65">
        <v>0</v>
      </c>
      <c r="R68" s="65" t="s">
        <v>126</v>
      </c>
      <c r="S68" s="65">
        <v>17.5</v>
      </c>
      <c r="T68" s="65" t="s">
        <v>539</v>
      </c>
      <c r="U68" s="65" t="s">
        <v>540</v>
      </c>
      <c r="V68" s="65" t="s">
        <v>555</v>
      </c>
      <c r="W68" s="65">
        <v>1.7</v>
      </c>
      <c r="X68" s="65">
        <v>10</v>
      </c>
      <c r="Y68" s="65">
        <v>64.7</v>
      </c>
      <c r="Z68" s="65">
        <v>0</v>
      </c>
      <c r="AA68" s="65" t="s">
        <v>541</v>
      </c>
      <c r="AB68" s="65" t="s">
        <v>542</v>
      </c>
      <c r="AC68" s="65" t="s">
        <v>543</v>
      </c>
      <c r="AD68" s="65">
        <v>0</v>
      </c>
      <c r="AE68" s="65">
        <v>98.2</v>
      </c>
      <c r="AF68" s="65">
        <v>13.7</v>
      </c>
      <c r="AG68" s="65">
        <v>3.3</v>
      </c>
      <c r="AH68" s="65">
        <v>4.0999999999999996</v>
      </c>
      <c r="AI68" s="76">
        <v>1631743</v>
      </c>
      <c r="AJ68" s="76">
        <v>0</v>
      </c>
      <c r="AK68" s="76">
        <v>56986</v>
      </c>
      <c r="AL68" s="76">
        <v>0</v>
      </c>
      <c r="AM68" s="76">
        <v>84480</v>
      </c>
      <c r="AN68" s="76">
        <v>5000</v>
      </c>
      <c r="AO68" s="76">
        <v>4541</v>
      </c>
      <c r="AP68" s="76">
        <v>23957</v>
      </c>
      <c r="AQ68" s="76">
        <v>42397</v>
      </c>
      <c r="AR68" s="76">
        <v>1363</v>
      </c>
      <c r="AS68" s="76">
        <v>0</v>
      </c>
      <c r="AT68" s="76">
        <v>35539</v>
      </c>
      <c r="AU68" s="76">
        <v>6143</v>
      </c>
      <c r="AV68" s="76">
        <v>0</v>
      </c>
      <c r="AW68" s="76">
        <v>0</v>
      </c>
      <c r="AX68" s="76">
        <v>0</v>
      </c>
      <c r="AY68" s="76">
        <v>86459</v>
      </c>
      <c r="AZ68" s="76">
        <v>1934848</v>
      </c>
      <c r="BA68" s="76">
        <v>1978608</v>
      </c>
      <c r="BB68" s="76">
        <v>911140</v>
      </c>
      <c r="BC68" s="76">
        <v>4204</v>
      </c>
      <c r="BD68" s="76">
        <v>395579</v>
      </c>
      <c r="BE68" s="76">
        <v>59164</v>
      </c>
      <c r="BF68" s="76">
        <v>50602</v>
      </c>
      <c r="BG68" s="76">
        <v>0</v>
      </c>
      <c r="BH68" s="76">
        <v>21327</v>
      </c>
      <c r="BI68" s="76">
        <v>3259</v>
      </c>
      <c r="BJ68" s="76">
        <v>13521</v>
      </c>
      <c r="BK68" s="76">
        <v>15497</v>
      </c>
      <c r="BL68" s="76">
        <v>2012</v>
      </c>
      <c r="BM68" s="76">
        <v>9109</v>
      </c>
      <c r="BN68" s="76">
        <v>41</v>
      </c>
      <c r="BO68" s="76">
        <v>2593</v>
      </c>
      <c r="BP68" s="76">
        <v>4366</v>
      </c>
      <c r="BQ68" s="76">
        <v>13250</v>
      </c>
      <c r="BR68" s="76">
        <v>3547</v>
      </c>
      <c r="BS68" s="76">
        <v>9856</v>
      </c>
      <c r="BT68" s="76">
        <v>60231</v>
      </c>
      <c r="BU68" s="76">
        <v>17463</v>
      </c>
      <c r="BV68" s="76">
        <v>0</v>
      </c>
      <c r="BW68" s="76">
        <v>27463</v>
      </c>
      <c r="BX68" s="76">
        <v>10356</v>
      </c>
      <c r="BY68" s="76">
        <v>8707</v>
      </c>
      <c r="BZ68" s="76">
        <v>98382</v>
      </c>
      <c r="CA68" s="76">
        <v>5105</v>
      </c>
      <c r="CB68" s="76">
        <v>69121</v>
      </c>
      <c r="CC68" s="76">
        <v>34171</v>
      </c>
      <c r="CD68" s="76">
        <v>0</v>
      </c>
      <c r="CE68" s="76">
        <v>0</v>
      </c>
      <c r="CF68" s="76">
        <v>9925</v>
      </c>
      <c r="CG68" s="76">
        <v>0</v>
      </c>
      <c r="CH68" s="76">
        <v>0</v>
      </c>
      <c r="CI68" s="76">
        <v>1806306</v>
      </c>
      <c r="CJ68" s="76">
        <v>1859991</v>
      </c>
      <c r="CK68" s="76">
        <v>407524</v>
      </c>
      <c r="CL68" s="76">
        <v>0</v>
      </c>
      <c r="CM68" s="76">
        <v>0</v>
      </c>
      <c r="CN68" s="76">
        <v>0</v>
      </c>
      <c r="CO68" s="76">
        <v>0</v>
      </c>
      <c r="CP68" s="76">
        <v>9925</v>
      </c>
      <c r="CQ68" s="76">
        <v>0</v>
      </c>
      <c r="CR68" s="76">
        <v>0</v>
      </c>
      <c r="CS68" s="76">
        <v>0</v>
      </c>
      <c r="CT68" s="76">
        <v>9924</v>
      </c>
      <c r="CU68" s="76">
        <v>136482</v>
      </c>
      <c r="CV68" s="76">
        <v>389657</v>
      </c>
      <c r="CW68" s="76">
        <v>0</v>
      </c>
      <c r="CX68" s="76">
        <v>1</v>
      </c>
      <c r="CY68" s="76">
        <v>0</v>
      </c>
      <c r="CZ68" s="76">
        <v>526139</v>
      </c>
      <c r="DA68" s="76">
        <v>118617</v>
      </c>
      <c r="DB68" s="76">
        <v>1869209</v>
      </c>
      <c r="DC68" s="76">
        <v>1641284</v>
      </c>
      <c r="DD68" s="76">
        <v>86459</v>
      </c>
      <c r="DE68" s="76">
        <v>141466</v>
      </c>
      <c r="DF68" s="76">
        <v>109399</v>
      </c>
      <c r="DG68" s="76">
        <v>1978608</v>
      </c>
      <c r="DH68" s="76">
        <v>24806</v>
      </c>
      <c r="DI68" s="76">
        <v>40119</v>
      </c>
      <c r="DJ68" s="76">
        <v>1422246</v>
      </c>
      <c r="DK68" s="76">
        <v>9150</v>
      </c>
      <c r="DL68" s="76">
        <v>70907</v>
      </c>
      <c r="DM68" s="76">
        <v>98382</v>
      </c>
      <c r="DN68" s="76">
        <v>139757</v>
      </c>
      <c r="DO68" s="76">
        <v>208449</v>
      </c>
      <c r="DP68" s="76">
        <v>77694</v>
      </c>
      <c r="DQ68" s="76">
        <v>103292</v>
      </c>
      <c r="DR68" s="76">
        <v>9925</v>
      </c>
      <c r="DS68" s="76">
        <v>0</v>
      </c>
      <c r="DT68" s="76">
        <v>1859991</v>
      </c>
    </row>
    <row r="69" spans="1:124" x14ac:dyDescent="0.25">
      <c r="A69" s="65">
        <v>302</v>
      </c>
      <c r="B69" s="65" t="s">
        <v>565</v>
      </c>
      <c r="C69" s="65" t="s">
        <v>535</v>
      </c>
      <c r="D69" s="65" t="s">
        <v>555</v>
      </c>
      <c r="E69" s="65">
        <v>3504</v>
      </c>
      <c r="F69" s="65">
        <v>3023504</v>
      </c>
      <c r="G69" s="65">
        <v>101333</v>
      </c>
      <c r="H69" s="65" t="s">
        <v>160</v>
      </c>
      <c r="I69" s="65" t="s">
        <v>536</v>
      </c>
      <c r="J69" s="65" t="s">
        <v>537</v>
      </c>
      <c r="K69" s="65">
        <v>3</v>
      </c>
      <c r="L69" s="65">
        <v>11</v>
      </c>
      <c r="M69" s="65" t="s">
        <v>538</v>
      </c>
      <c r="N69" s="65">
        <v>477</v>
      </c>
      <c r="O69" s="65">
        <v>6</v>
      </c>
      <c r="P69" s="65">
        <v>12</v>
      </c>
      <c r="Q69" s="65">
        <v>0</v>
      </c>
      <c r="R69" s="65" t="s">
        <v>126</v>
      </c>
      <c r="S69" s="65">
        <v>25.6</v>
      </c>
      <c r="T69" s="65" t="s">
        <v>539</v>
      </c>
      <c r="U69" s="65" t="s">
        <v>540</v>
      </c>
      <c r="V69" s="65" t="s">
        <v>555</v>
      </c>
      <c r="W69" s="65">
        <v>1.6</v>
      </c>
      <c r="X69" s="65">
        <v>9.1</v>
      </c>
      <c r="Y69" s="65">
        <v>43.8</v>
      </c>
      <c r="Z69" s="65">
        <v>0</v>
      </c>
      <c r="AA69" s="65" t="s">
        <v>541</v>
      </c>
      <c r="AB69" s="65" t="s">
        <v>542</v>
      </c>
      <c r="AC69" s="65" t="s">
        <v>543</v>
      </c>
      <c r="AD69" s="65">
        <v>0</v>
      </c>
      <c r="AE69" s="65">
        <v>92.2</v>
      </c>
      <c r="AF69" s="65">
        <v>20.399999999999999</v>
      </c>
      <c r="AG69" s="65">
        <v>6</v>
      </c>
      <c r="AH69" s="65">
        <v>2.4</v>
      </c>
      <c r="AI69" s="76">
        <v>1953921</v>
      </c>
      <c r="AJ69" s="76">
        <v>0</v>
      </c>
      <c r="AK69" s="76">
        <v>91708</v>
      </c>
      <c r="AL69" s="76">
        <v>0</v>
      </c>
      <c r="AM69" s="76">
        <v>87420</v>
      </c>
      <c r="AN69" s="76">
        <v>7831</v>
      </c>
      <c r="AO69" s="76">
        <v>1995</v>
      </c>
      <c r="AP69" s="76">
        <v>183765</v>
      </c>
      <c r="AQ69" s="76">
        <v>61265</v>
      </c>
      <c r="AR69" s="76">
        <v>9000</v>
      </c>
      <c r="AS69" s="76">
        <v>0</v>
      </c>
      <c r="AT69" s="76">
        <v>57897</v>
      </c>
      <c r="AU69" s="76">
        <v>3653</v>
      </c>
      <c r="AV69" s="76">
        <v>0</v>
      </c>
      <c r="AW69" s="76">
        <v>0</v>
      </c>
      <c r="AX69" s="76">
        <v>0</v>
      </c>
      <c r="AY69" s="76">
        <v>93717</v>
      </c>
      <c r="AZ69" s="76">
        <v>2481907</v>
      </c>
      <c r="BA69" s="76">
        <v>2552172</v>
      </c>
      <c r="BB69" s="76">
        <v>1194084</v>
      </c>
      <c r="BC69" s="76">
        <v>0</v>
      </c>
      <c r="BD69" s="76">
        <v>574829</v>
      </c>
      <c r="BE69" s="76">
        <v>42487</v>
      </c>
      <c r="BF69" s="76">
        <v>122553</v>
      </c>
      <c r="BG69" s="76">
        <v>0</v>
      </c>
      <c r="BH69" s="76">
        <v>97670</v>
      </c>
      <c r="BI69" s="76">
        <v>10034</v>
      </c>
      <c r="BJ69" s="76">
        <v>11687</v>
      </c>
      <c r="BK69" s="76">
        <v>30737</v>
      </c>
      <c r="BL69" s="76">
        <v>2674</v>
      </c>
      <c r="BM69" s="76">
        <v>22033</v>
      </c>
      <c r="BN69" s="76">
        <v>16103</v>
      </c>
      <c r="BO69" s="76">
        <v>32402</v>
      </c>
      <c r="BP69" s="76">
        <v>2836</v>
      </c>
      <c r="BQ69" s="76">
        <v>16034</v>
      </c>
      <c r="BR69" s="76">
        <v>6215</v>
      </c>
      <c r="BS69" s="76">
        <v>10707</v>
      </c>
      <c r="BT69" s="76">
        <v>84072</v>
      </c>
      <c r="BU69" s="76">
        <v>23507</v>
      </c>
      <c r="BV69" s="76">
        <v>0</v>
      </c>
      <c r="BW69" s="76">
        <v>15109</v>
      </c>
      <c r="BX69" s="76">
        <v>12836</v>
      </c>
      <c r="BY69" s="76">
        <v>27529</v>
      </c>
      <c r="BZ69" s="76">
        <v>136112</v>
      </c>
      <c r="CA69" s="76">
        <v>840</v>
      </c>
      <c r="CB69" s="76">
        <v>47479</v>
      </c>
      <c r="CC69" s="76">
        <v>53629</v>
      </c>
      <c r="CD69" s="76">
        <v>0</v>
      </c>
      <c r="CE69" s="76">
        <v>0</v>
      </c>
      <c r="CF69" s="76">
        <v>0</v>
      </c>
      <c r="CG69" s="76">
        <v>0</v>
      </c>
      <c r="CH69" s="76">
        <v>0</v>
      </c>
      <c r="CI69" s="76">
        <v>2523933</v>
      </c>
      <c r="CJ69" s="76">
        <v>2594198</v>
      </c>
      <c r="CK69" s="76">
        <v>247131</v>
      </c>
      <c r="CL69" s="76">
        <v>0</v>
      </c>
      <c r="CM69" s="76">
        <v>0</v>
      </c>
      <c r="CN69" s="76">
        <v>0</v>
      </c>
      <c r="CO69" s="76">
        <v>0</v>
      </c>
      <c r="CP69" s="76">
        <v>0</v>
      </c>
      <c r="CQ69" s="76">
        <v>0</v>
      </c>
      <c r="CR69" s="76">
        <v>0</v>
      </c>
      <c r="CS69" s="76">
        <v>0</v>
      </c>
      <c r="CT69" s="76">
        <v>0</v>
      </c>
      <c r="CU69" s="76">
        <v>10212</v>
      </c>
      <c r="CV69" s="76">
        <v>194894</v>
      </c>
      <c r="CW69" s="76">
        <v>0</v>
      </c>
      <c r="CX69" s="76">
        <v>0</v>
      </c>
      <c r="CY69" s="76">
        <v>0</v>
      </c>
      <c r="CZ69" s="76">
        <v>205106</v>
      </c>
      <c r="DA69" s="76">
        <v>-42026</v>
      </c>
      <c r="DB69" s="76">
        <v>2236592</v>
      </c>
      <c r="DC69" s="76">
        <v>1963747</v>
      </c>
      <c r="DD69" s="76">
        <v>93717</v>
      </c>
      <c r="DE69" s="76">
        <v>179128</v>
      </c>
      <c r="DF69" s="76">
        <v>315580</v>
      </c>
      <c r="DG69" s="76">
        <v>2552172</v>
      </c>
      <c r="DH69" s="76">
        <v>31577</v>
      </c>
      <c r="DI69" s="76">
        <v>122065</v>
      </c>
      <c r="DJ69" s="76">
        <v>2045108</v>
      </c>
      <c r="DK69" s="76">
        <v>38136</v>
      </c>
      <c r="DL69" s="76">
        <v>113025</v>
      </c>
      <c r="DM69" s="76">
        <v>136112</v>
      </c>
      <c r="DN69" s="76">
        <v>184740</v>
      </c>
      <c r="DO69" s="76">
        <v>223796</v>
      </c>
      <c r="DP69" s="76">
        <v>107579</v>
      </c>
      <c r="DQ69" s="76">
        <v>101108</v>
      </c>
      <c r="DR69" s="76">
        <v>0</v>
      </c>
      <c r="DS69" s="76">
        <v>0</v>
      </c>
      <c r="DT69" s="76">
        <v>2594198</v>
      </c>
    </row>
    <row r="70" spans="1:124" x14ac:dyDescent="0.25">
      <c r="A70" s="65">
        <v>302</v>
      </c>
      <c r="B70" s="65" t="s">
        <v>565</v>
      </c>
      <c r="C70" s="65" t="s">
        <v>535</v>
      </c>
      <c r="D70" s="65" t="s">
        <v>555</v>
      </c>
      <c r="E70" s="65">
        <v>3506</v>
      </c>
      <c r="F70" s="65">
        <v>3023506</v>
      </c>
      <c r="G70" s="65">
        <v>101334</v>
      </c>
      <c r="H70" s="65" t="s">
        <v>340</v>
      </c>
      <c r="I70" s="65" t="s">
        <v>536</v>
      </c>
      <c r="J70" s="65" t="s">
        <v>537</v>
      </c>
      <c r="K70" s="65">
        <v>5</v>
      </c>
      <c r="L70" s="65">
        <v>11</v>
      </c>
      <c r="M70" s="65" t="s">
        <v>538</v>
      </c>
      <c r="N70" s="65">
        <v>320</v>
      </c>
      <c r="O70" s="65">
        <v>3.8</v>
      </c>
      <c r="P70" s="65">
        <v>12</v>
      </c>
      <c r="Q70" s="65">
        <v>0</v>
      </c>
      <c r="R70" s="65" t="s">
        <v>126</v>
      </c>
      <c r="S70" s="65">
        <v>13.8</v>
      </c>
      <c r="T70" s="65" t="s">
        <v>539</v>
      </c>
      <c r="U70" s="65" t="s">
        <v>540</v>
      </c>
      <c r="V70" s="65" t="s">
        <v>555</v>
      </c>
      <c r="W70" s="65">
        <v>1.3</v>
      </c>
      <c r="X70" s="65">
        <v>13.1</v>
      </c>
      <c r="Y70" s="65">
        <v>24.1</v>
      </c>
      <c r="Z70" s="65">
        <v>0</v>
      </c>
      <c r="AA70" s="65" t="s">
        <v>541</v>
      </c>
      <c r="AB70" s="65" t="s">
        <v>542</v>
      </c>
      <c r="AC70" s="65" t="s">
        <v>543</v>
      </c>
      <c r="AD70" s="65">
        <v>0</v>
      </c>
      <c r="AE70" s="65">
        <v>100</v>
      </c>
      <c r="AF70" s="65">
        <v>11.1</v>
      </c>
      <c r="AG70" s="65">
        <v>2.4</v>
      </c>
      <c r="AH70" s="65">
        <v>2.2000000000000002</v>
      </c>
      <c r="AI70" s="76">
        <v>1334177</v>
      </c>
      <c r="AJ70" s="76">
        <v>0</v>
      </c>
      <c r="AK70" s="76">
        <v>44728</v>
      </c>
      <c r="AL70" s="76">
        <v>0</v>
      </c>
      <c r="AM70" s="76">
        <v>45860</v>
      </c>
      <c r="AN70" s="76">
        <v>4500</v>
      </c>
      <c r="AO70" s="76">
        <v>1462</v>
      </c>
      <c r="AP70" s="76">
        <v>23698</v>
      </c>
      <c r="AQ70" s="76">
        <v>24943</v>
      </c>
      <c r="AR70" s="76">
        <v>1560</v>
      </c>
      <c r="AS70" s="76">
        <v>0</v>
      </c>
      <c r="AT70" s="76">
        <v>30037</v>
      </c>
      <c r="AU70" s="76">
        <v>11518</v>
      </c>
      <c r="AV70" s="76">
        <v>0</v>
      </c>
      <c r="AW70" s="76">
        <v>0</v>
      </c>
      <c r="AX70" s="76">
        <v>0</v>
      </c>
      <c r="AY70" s="76">
        <v>70858</v>
      </c>
      <c r="AZ70" s="76">
        <v>1566838</v>
      </c>
      <c r="BA70" s="76">
        <v>1593341</v>
      </c>
      <c r="BB70" s="76">
        <v>746985</v>
      </c>
      <c r="BC70" s="76">
        <v>6755</v>
      </c>
      <c r="BD70" s="76">
        <v>304085</v>
      </c>
      <c r="BE70" s="76">
        <v>57832</v>
      </c>
      <c r="BF70" s="76">
        <v>73131</v>
      </c>
      <c r="BG70" s="76">
        <v>0</v>
      </c>
      <c r="BH70" s="76">
        <v>0</v>
      </c>
      <c r="BI70" s="76">
        <v>1368</v>
      </c>
      <c r="BJ70" s="76">
        <v>3430</v>
      </c>
      <c r="BK70" s="76">
        <v>8434</v>
      </c>
      <c r="BL70" s="76">
        <v>1722</v>
      </c>
      <c r="BM70" s="76">
        <v>16918</v>
      </c>
      <c r="BN70" s="76">
        <v>5377</v>
      </c>
      <c r="BO70" s="76">
        <v>2920</v>
      </c>
      <c r="BP70" s="76">
        <v>2560</v>
      </c>
      <c r="BQ70" s="76">
        <v>14968</v>
      </c>
      <c r="BR70" s="76">
        <v>3097</v>
      </c>
      <c r="BS70" s="76">
        <v>6995</v>
      </c>
      <c r="BT70" s="76">
        <v>46946</v>
      </c>
      <c r="BU70" s="76">
        <v>27802</v>
      </c>
      <c r="BV70" s="76">
        <v>0</v>
      </c>
      <c r="BW70" s="76">
        <v>11680</v>
      </c>
      <c r="BX70" s="76">
        <v>9081</v>
      </c>
      <c r="BY70" s="76">
        <v>4842</v>
      </c>
      <c r="BZ70" s="76">
        <v>70549</v>
      </c>
      <c r="CA70" s="76">
        <v>15965</v>
      </c>
      <c r="CB70" s="76">
        <v>70032</v>
      </c>
      <c r="CC70" s="76">
        <v>50071</v>
      </c>
      <c r="CD70" s="76">
        <v>0</v>
      </c>
      <c r="CE70" s="76">
        <v>0</v>
      </c>
      <c r="CF70" s="76">
        <v>0</v>
      </c>
      <c r="CG70" s="76">
        <v>0</v>
      </c>
      <c r="CH70" s="76">
        <v>0</v>
      </c>
      <c r="CI70" s="76">
        <v>1537042</v>
      </c>
      <c r="CJ70" s="76">
        <v>1563545</v>
      </c>
      <c r="CK70" s="76">
        <v>69002</v>
      </c>
      <c r="CL70" s="76">
        <v>0</v>
      </c>
      <c r="CM70" s="76">
        <v>0</v>
      </c>
      <c r="CN70" s="76">
        <v>0</v>
      </c>
      <c r="CO70" s="76">
        <v>0</v>
      </c>
      <c r="CP70" s="76">
        <v>0</v>
      </c>
      <c r="CQ70" s="76">
        <v>0</v>
      </c>
      <c r="CR70" s="76">
        <v>0</v>
      </c>
      <c r="CS70" s="76">
        <v>0</v>
      </c>
      <c r="CT70" s="76">
        <v>0</v>
      </c>
      <c r="CU70" s="76">
        <v>24921</v>
      </c>
      <c r="CV70" s="76">
        <v>73878</v>
      </c>
      <c r="CW70" s="76">
        <v>0</v>
      </c>
      <c r="CX70" s="76">
        <v>0</v>
      </c>
      <c r="CY70" s="76">
        <v>0</v>
      </c>
      <c r="CZ70" s="76">
        <v>98799</v>
      </c>
      <c r="DA70" s="76">
        <v>29796</v>
      </c>
      <c r="DB70" s="76">
        <v>1501585</v>
      </c>
      <c r="DC70" s="76">
        <v>1340139</v>
      </c>
      <c r="DD70" s="76">
        <v>70858</v>
      </c>
      <c r="DE70" s="76">
        <v>90588</v>
      </c>
      <c r="DF70" s="76">
        <v>91756</v>
      </c>
      <c r="DG70" s="76">
        <v>1593341</v>
      </c>
      <c r="DH70" s="76">
        <v>31154</v>
      </c>
      <c r="DI70" s="76">
        <v>6520</v>
      </c>
      <c r="DJ70" s="76">
        <v>1161875</v>
      </c>
      <c r="DK70" s="76">
        <v>22295</v>
      </c>
      <c r="DL70" s="76">
        <v>83047</v>
      </c>
      <c r="DM70" s="76">
        <v>70549</v>
      </c>
      <c r="DN70" s="76">
        <v>107250</v>
      </c>
      <c r="DO70" s="76">
        <v>206531</v>
      </c>
      <c r="DP70" s="76">
        <v>74748</v>
      </c>
      <c r="DQ70" s="76">
        <v>120103</v>
      </c>
      <c r="DR70" s="76">
        <v>0</v>
      </c>
      <c r="DS70" s="76">
        <v>0</v>
      </c>
      <c r="DT70" s="76">
        <v>1563545</v>
      </c>
    </row>
    <row r="71" spans="1:124" x14ac:dyDescent="0.25">
      <c r="A71" s="65">
        <v>302</v>
      </c>
      <c r="B71" s="65" t="s">
        <v>565</v>
      </c>
      <c r="C71" s="65" t="s">
        <v>535</v>
      </c>
      <c r="D71" s="65" t="s">
        <v>555</v>
      </c>
      <c r="E71" s="65">
        <v>3507</v>
      </c>
      <c r="F71" s="65">
        <v>3023507</v>
      </c>
      <c r="G71" s="65">
        <v>101335</v>
      </c>
      <c r="H71" s="65" t="s">
        <v>609</v>
      </c>
      <c r="I71" s="65" t="s">
        <v>536</v>
      </c>
      <c r="J71" s="65" t="s">
        <v>537</v>
      </c>
      <c r="K71" s="65">
        <v>4</v>
      </c>
      <c r="L71" s="65">
        <v>11</v>
      </c>
      <c r="M71" s="65" t="s">
        <v>538</v>
      </c>
      <c r="N71" s="65">
        <v>228</v>
      </c>
      <c r="O71" s="65">
        <v>6.6</v>
      </c>
      <c r="P71" s="65">
        <v>12</v>
      </c>
      <c r="Q71" s="65">
        <v>0</v>
      </c>
      <c r="R71" s="65" t="s">
        <v>126</v>
      </c>
      <c r="S71" s="65">
        <v>9.1</v>
      </c>
      <c r="T71" s="65" t="s">
        <v>539</v>
      </c>
      <c r="U71" s="65" t="s">
        <v>540</v>
      </c>
      <c r="V71" s="65" t="s">
        <v>555</v>
      </c>
      <c r="W71" s="65">
        <v>0.4</v>
      </c>
      <c r="X71" s="65">
        <v>6.1</v>
      </c>
      <c r="Y71" s="65">
        <v>38.6</v>
      </c>
      <c r="Z71" s="65">
        <v>0</v>
      </c>
      <c r="AA71" s="65" t="s">
        <v>541</v>
      </c>
      <c r="AB71" s="65" t="s">
        <v>542</v>
      </c>
      <c r="AC71" s="65" t="s">
        <v>543</v>
      </c>
      <c r="AD71" s="65">
        <v>0</v>
      </c>
      <c r="AE71" s="65">
        <v>89</v>
      </c>
      <c r="AF71" s="65">
        <v>5.5</v>
      </c>
      <c r="AG71" s="65">
        <v>2.2999999999999998</v>
      </c>
      <c r="AH71" s="65">
        <v>2.1</v>
      </c>
      <c r="AI71" s="76">
        <v>988365</v>
      </c>
      <c r="AJ71" s="76">
        <v>0</v>
      </c>
      <c r="AK71" s="76">
        <v>5285</v>
      </c>
      <c r="AL71" s="76">
        <v>0</v>
      </c>
      <c r="AM71" s="76">
        <v>47780</v>
      </c>
      <c r="AN71" s="76">
        <v>3000</v>
      </c>
      <c r="AO71" s="76">
        <v>3065</v>
      </c>
      <c r="AP71" s="76">
        <v>17034</v>
      </c>
      <c r="AQ71" s="76">
        <v>27437</v>
      </c>
      <c r="AR71" s="76">
        <v>11158</v>
      </c>
      <c r="AS71" s="76">
        <v>0</v>
      </c>
      <c r="AT71" s="76">
        <v>29535</v>
      </c>
      <c r="AU71" s="76">
        <v>19153</v>
      </c>
      <c r="AV71" s="76">
        <v>0</v>
      </c>
      <c r="AW71" s="76">
        <v>0</v>
      </c>
      <c r="AX71" s="76">
        <v>0</v>
      </c>
      <c r="AY71" s="76">
        <v>50348</v>
      </c>
      <c r="AZ71" s="76">
        <v>1163565</v>
      </c>
      <c r="BA71" s="76">
        <v>1202160</v>
      </c>
      <c r="BB71" s="76">
        <v>557288</v>
      </c>
      <c r="BC71" s="76">
        <v>0</v>
      </c>
      <c r="BD71" s="76">
        <v>141240</v>
      </c>
      <c r="BE71" s="76">
        <v>25059</v>
      </c>
      <c r="BF71" s="76">
        <v>36046</v>
      </c>
      <c r="BG71" s="76">
        <v>0</v>
      </c>
      <c r="BH71" s="76">
        <v>24134</v>
      </c>
      <c r="BI71" s="76">
        <v>2932</v>
      </c>
      <c r="BJ71" s="76">
        <v>10007</v>
      </c>
      <c r="BK71" s="76">
        <v>8607</v>
      </c>
      <c r="BL71" s="76">
        <v>1259</v>
      </c>
      <c r="BM71" s="76">
        <v>16894</v>
      </c>
      <c r="BN71" s="76">
        <v>636</v>
      </c>
      <c r="BO71" s="76">
        <v>40256</v>
      </c>
      <c r="BP71" s="76">
        <v>2055</v>
      </c>
      <c r="BQ71" s="76">
        <v>11796</v>
      </c>
      <c r="BR71" s="76">
        <v>3138</v>
      </c>
      <c r="BS71" s="76">
        <v>5402</v>
      </c>
      <c r="BT71" s="76">
        <v>64946</v>
      </c>
      <c r="BU71" s="76">
        <v>10078</v>
      </c>
      <c r="BV71" s="76">
        <v>0</v>
      </c>
      <c r="BW71" s="76">
        <v>10594</v>
      </c>
      <c r="BX71" s="76">
        <v>7121</v>
      </c>
      <c r="BY71" s="76">
        <v>8740</v>
      </c>
      <c r="BZ71" s="76">
        <v>54940</v>
      </c>
      <c r="CA71" s="76">
        <v>60120</v>
      </c>
      <c r="CB71" s="76">
        <v>99788</v>
      </c>
      <c r="CC71" s="76">
        <v>30422</v>
      </c>
      <c r="CD71" s="76">
        <v>0</v>
      </c>
      <c r="CE71" s="76">
        <v>0</v>
      </c>
      <c r="CF71" s="76">
        <v>0</v>
      </c>
      <c r="CG71" s="76">
        <v>0</v>
      </c>
      <c r="CH71" s="76">
        <v>0</v>
      </c>
      <c r="CI71" s="76">
        <v>1194903</v>
      </c>
      <c r="CJ71" s="76">
        <v>1233498</v>
      </c>
      <c r="CK71" s="76">
        <v>95043</v>
      </c>
      <c r="CL71" s="76">
        <v>0</v>
      </c>
      <c r="CM71" s="76">
        <v>0</v>
      </c>
      <c r="CN71" s="76">
        <v>0</v>
      </c>
      <c r="CO71" s="76">
        <v>0</v>
      </c>
      <c r="CP71" s="76">
        <v>0</v>
      </c>
      <c r="CQ71" s="76">
        <v>0</v>
      </c>
      <c r="CR71" s="76">
        <v>0</v>
      </c>
      <c r="CS71" s="76">
        <v>0</v>
      </c>
      <c r="CT71" s="76">
        <v>0</v>
      </c>
      <c r="CU71" s="76">
        <v>0</v>
      </c>
      <c r="CV71" s="76">
        <v>63705</v>
      </c>
      <c r="CW71" s="76">
        <v>0</v>
      </c>
      <c r="CX71" s="76">
        <v>0</v>
      </c>
      <c r="CY71" s="76">
        <v>0</v>
      </c>
      <c r="CZ71" s="76">
        <v>63705</v>
      </c>
      <c r="DA71" s="76">
        <v>-31338</v>
      </c>
      <c r="DB71" s="76">
        <v>1097843</v>
      </c>
      <c r="DC71" s="76">
        <v>994430</v>
      </c>
      <c r="DD71" s="76">
        <v>50348</v>
      </c>
      <c r="DE71" s="76">
        <v>53065</v>
      </c>
      <c r="DF71" s="76">
        <v>104317</v>
      </c>
      <c r="DG71" s="76">
        <v>1202160</v>
      </c>
      <c r="DH71" s="76">
        <v>68727</v>
      </c>
      <c r="DI71" s="76">
        <v>38332</v>
      </c>
      <c r="DJ71" s="76">
        <v>841633</v>
      </c>
      <c r="DK71" s="76">
        <v>17530</v>
      </c>
      <c r="DL71" s="76">
        <v>82845</v>
      </c>
      <c r="DM71" s="76">
        <v>54940</v>
      </c>
      <c r="DN71" s="76">
        <v>84452</v>
      </c>
      <c r="DO71" s="76">
        <v>215828</v>
      </c>
      <c r="DP71" s="76">
        <v>75024</v>
      </c>
      <c r="DQ71" s="76">
        <v>130210</v>
      </c>
      <c r="DR71" s="76">
        <v>0</v>
      </c>
      <c r="DS71" s="76">
        <v>0</v>
      </c>
      <c r="DT71" s="76">
        <v>1233498</v>
      </c>
    </row>
    <row r="72" spans="1:124" x14ac:dyDescent="0.25">
      <c r="A72" s="65">
        <v>302</v>
      </c>
      <c r="B72" s="65" t="s">
        <v>565</v>
      </c>
      <c r="C72" s="65" t="s">
        <v>535</v>
      </c>
      <c r="D72" s="65" t="s">
        <v>555</v>
      </c>
      <c r="E72" s="65">
        <v>3509</v>
      </c>
      <c r="F72" s="65">
        <v>3023509</v>
      </c>
      <c r="G72" s="65">
        <v>101337</v>
      </c>
      <c r="H72" s="65" t="s">
        <v>556</v>
      </c>
      <c r="I72" s="65" t="s">
        <v>536</v>
      </c>
      <c r="J72" s="65" t="s">
        <v>537</v>
      </c>
      <c r="K72" s="65">
        <v>3</v>
      </c>
      <c r="L72" s="65">
        <v>11</v>
      </c>
      <c r="M72" s="65" t="s">
        <v>538</v>
      </c>
      <c r="N72" s="65">
        <v>536.5</v>
      </c>
      <c r="O72" s="65">
        <v>9.5</v>
      </c>
      <c r="P72" s="65">
        <v>12</v>
      </c>
      <c r="Q72" s="65">
        <v>0</v>
      </c>
      <c r="R72" s="65" t="s">
        <v>126</v>
      </c>
      <c r="S72" s="65">
        <v>25.2</v>
      </c>
      <c r="T72" s="65" t="s">
        <v>539</v>
      </c>
      <c r="U72" s="65" t="s">
        <v>540</v>
      </c>
      <c r="V72" s="65" t="s">
        <v>555</v>
      </c>
      <c r="W72" s="65">
        <v>0.5</v>
      </c>
      <c r="X72" s="65">
        <v>9.5</v>
      </c>
      <c r="Y72" s="65">
        <v>56.5</v>
      </c>
      <c r="Z72" s="65">
        <v>0</v>
      </c>
      <c r="AA72" s="65" t="s">
        <v>541</v>
      </c>
      <c r="AB72" s="65" t="s">
        <v>542</v>
      </c>
      <c r="AC72" s="65" t="s">
        <v>543</v>
      </c>
      <c r="AD72" s="65">
        <v>0</v>
      </c>
      <c r="AE72" s="65">
        <v>84.1</v>
      </c>
      <c r="AF72" s="65">
        <v>21.3</v>
      </c>
      <c r="AG72" s="65">
        <v>4.3</v>
      </c>
      <c r="AH72" s="65">
        <v>9</v>
      </c>
      <c r="AI72" s="76">
        <v>2268594</v>
      </c>
      <c r="AJ72" s="76">
        <v>0</v>
      </c>
      <c r="AK72" s="76">
        <v>38113</v>
      </c>
      <c r="AL72" s="76">
        <v>0</v>
      </c>
      <c r="AM72" s="76">
        <v>100320</v>
      </c>
      <c r="AN72" s="76">
        <v>0</v>
      </c>
      <c r="AO72" s="76">
        <v>9960</v>
      </c>
      <c r="AP72" s="76">
        <v>65857</v>
      </c>
      <c r="AQ72" s="76">
        <v>52052</v>
      </c>
      <c r="AR72" s="76">
        <v>3869</v>
      </c>
      <c r="AS72" s="76">
        <v>1</v>
      </c>
      <c r="AT72" s="76">
        <v>63714</v>
      </c>
      <c r="AU72" s="76">
        <v>7111</v>
      </c>
      <c r="AV72" s="76">
        <v>0</v>
      </c>
      <c r="AW72" s="76">
        <v>0</v>
      </c>
      <c r="AX72" s="76">
        <v>0</v>
      </c>
      <c r="AY72" s="76">
        <v>132359</v>
      </c>
      <c r="AZ72" s="76">
        <v>2686029</v>
      </c>
      <c r="BA72" s="76">
        <v>2741950</v>
      </c>
      <c r="BB72" s="76">
        <v>1070308</v>
      </c>
      <c r="BC72" s="76">
        <v>0</v>
      </c>
      <c r="BD72" s="76">
        <v>565441</v>
      </c>
      <c r="BE72" s="76">
        <v>117967</v>
      </c>
      <c r="BF72" s="76">
        <v>123761</v>
      </c>
      <c r="BG72" s="76">
        <v>0</v>
      </c>
      <c r="BH72" s="76">
        <v>100565</v>
      </c>
      <c r="BI72" s="76">
        <v>7057</v>
      </c>
      <c r="BJ72" s="76">
        <v>4965</v>
      </c>
      <c r="BK72" s="76">
        <v>858</v>
      </c>
      <c r="BL72" s="76">
        <v>20996</v>
      </c>
      <c r="BM72" s="76">
        <v>15490</v>
      </c>
      <c r="BN72" s="76">
        <v>0</v>
      </c>
      <c r="BO72" s="76">
        <v>3162</v>
      </c>
      <c r="BP72" s="76">
        <v>5569</v>
      </c>
      <c r="BQ72" s="76">
        <v>45264</v>
      </c>
      <c r="BR72" s="76">
        <v>12117</v>
      </c>
      <c r="BS72" s="76">
        <v>16424</v>
      </c>
      <c r="BT72" s="76">
        <v>128260</v>
      </c>
      <c r="BU72" s="76">
        <v>14733</v>
      </c>
      <c r="BV72" s="76">
        <v>0</v>
      </c>
      <c r="BW72" s="76">
        <v>14161</v>
      </c>
      <c r="BX72" s="76">
        <v>14547</v>
      </c>
      <c r="BY72" s="76">
        <v>26825</v>
      </c>
      <c r="BZ72" s="76">
        <v>143743</v>
      </c>
      <c r="CA72" s="76">
        <v>170383</v>
      </c>
      <c r="CB72" s="76">
        <v>44097</v>
      </c>
      <c r="CC72" s="76">
        <v>35950</v>
      </c>
      <c r="CD72" s="76">
        <v>0</v>
      </c>
      <c r="CE72" s="76">
        <v>0</v>
      </c>
      <c r="CF72" s="76">
        <v>0</v>
      </c>
      <c r="CG72" s="76">
        <v>0</v>
      </c>
      <c r="CH72" s="76">
        <v>0</v>
      </c>
      <c r="CI72" s="76">
        <v>2646722</v>
      </c>
      <c r="CJ72" s="76">
        <v>2702643</v>
      </c>
      <c r="CK72" s="76">
        <v>-122777</v>
      </c>
      <c r="CL72" s="76">
        <v>0</v>
      </c>
      <c r="CM72" s="76">
        <v>0</v>
      </c>
      <c r="CN72" s="76">
        <v>0</v>
      </c>
      <c r="CO72" s="76">
        <v>0</v>
      </c>
      <c r="CP72" s="76">
        <v>0</v>
      </c>
      <c r="CQ72" s="76">
        <v>0</v>
      </c>
      <c r="CR72" s="76">
        <v>0</v>
      </c>
      <c r="CS72" s="76">
        <v>0</v>
      </c>
      <c r="CT72" s="76">
        <v>0</v>
      </c>
      <c r="CU72" s="76">
        <v>0</v>
      </c>
      <c r="CV72" s="76">
        <v>-83472</v>
      </c>
      <c r="CW72" s="76">
        <v>0</v>
      </c>
      <c r="CX72" s="76">
        <v>0</v>
      </c>
      <c r="CY72" s="76">
        <v>0</v>
      </c>
      <c r="CZ72" s="76">
        <v>-83472</v>
      </c>
      <c r="DA72" s="76">
        <v>39307</v>
      </c>
      <c r="DB72" s="76">
        <v>2549346</v>
      </c>
      <c r="DC72" s="76">
        <v>2278554</v>
      </c>
      <c r="DD72" s="76">
        <v>132359</v>
      </c>
      <c r="DE72" s="76">
        <v>138433</v>
      </c>
      <c r="DF72" s="76">
        <v>192604</v>
      </c>
      <c r="DG72" s="76">
        <v>2741950</v>
      </c>
      <c r="DH72" s="76">
        <v>171241</v>
      </c>
      <c r="DI72" s="76">
        <v>133583</v>
      </c>
      <c r="DJ72" s="76">
        <v>2064334</v>
      </c>
      <c r="DK72" s="76">
        <v>15490</v>
      </c>
      <c r="DL72" s="76">
        <v>136619</v>
      </c>
      <c r="DM72" s="76">
        <v>143743</v>
      </c>
      <c r="DN72" s="76">
        <v>237664</v>
      </c>
      <c r="DO72" s="76">
        <v>237201</v>
      </c>
      <c r="DP72" s="76">
        <v>142993</v>
      </c>
      <c r="DQ72" s="76">
        <v>80047</v>
      </c>
      <c r="DR72" s="76">
        <v>0</v>
      </c>
      <c r="DS72" s="76">
        <v>0</v>
      </c>
      <c r="DT72" s="76">
        <v>2702643</v>
      </c>
    </row>
    <row r="73" spans="1:124" x14ac:dyDescent="0.25">
      <c r="A73" s="65">
        <v>302</v>
      </c>
      <c r="B73" s="65" t="s">
        <v>565</v>
      </c>
      <c r="C73" s="65" t="s">
        <v>535</v>
      </c>
      <c r="D73" s="65" t="s">
        <v>555</v>
      </c>
      <c r="E73" s="65">
        <v>3510</v>
      </c>
      <c r="F73" s="65">
        <v>3023510</v>
      </c>
      <c r="G73" s="65">
        <v>101338</v>
      </c>
      <c r="H73" s="65" t="s">
        <v>610</v>
      </c>
      <c r="I73" s="65" t="s">
        <v>536</v>
      </c>
      <c r="J73" s="65" t="s">
        <v>537</v>
      </c>
      <c r="K73" s="65">
        <v>5</v>
      </c>
      <c r="L73" s="65">
        <v>11</v>
      </c>
      <c r="M73" s="65" t="s">
        <v>538</v>
      </c>
      <c r="N73" s="65">
        <v>407</v>
      </c>
      <c r="O73" s="65">
        <v>8.1</v>
      </c>
      <c r="P73" s="65">
        <v>12</v>
      </c>
      <c r="Q73" s="65">
        <v>0</v>
      </c>
      <c r="R73" s="65" t="s">
        <v>126</v>
      </c>
      <c r="S73" s="65">
        <v>19.100000000000001</v>
      </c>
      <c r="T73" s="65" t="s">
        <v>539</v>
      </c>
      <c r="U73" s="65" t="s">
        <v>540</v>
      </c>
      <c r="V73" s="65" t="s">
        <v>555</v>
      </c>
      <c r="W73" s="65">
        <v>2</v>
      </c>
      <c r="X73" s="65">
        <v>7.6</v>
      </c>
      <c r="Y73" s="65">
        <v>22.4</v>
      </c>
      <c r="Z73" s="65">
        <v>0</v>
      </c>
      <c r="AA73" s="65" t="s">
        <v>541</v>
      </c>
      <c r="AB73" s="65" t="s">
        <v>542</v>
      </c>
      <c r="AC73" s="65" t="s">
        <v>543</v>
      </c>
      <c r="AD73" s="65">
        <v>0</v>
      </c>
      <c r="AE73" s="65">
        <v>100</v>
      </c>
      <c r="AF73" s="65">
        <v>11.3</v>
      </c>
      <c r="AG73" s="65">
        <v>3.8</v>
      </c>
      <c r="AH73" s="65">
        <v>0.3</v>
      </c>
      <c r="AI73" s="76">
        <v>1633011</v>
      </c>
      <c r="AJ73" s="76">
        <v>0</v>
      </c>
      <c r="AK73" s="76">
        <v>72756</v>
      </c>
      <c r="AL73" s="76">
        <v>0</v>
      </c>
      <c r="AM73" s="76">
        <v>66980</v>
      </c>
      <c r="AN73" s="76">
        <v>8493</v>
      </c>
      <c r="AO73" s="76">
        <v>4058</v>
      </c>
      <c r="AP73" s="76">
        <v>56233</v>
      </c>
      <c r="AQ73" s="76">
        <v>56825</v>
      </c>
      <c r="AR73" s="76">
        <v>3600</v>
      </c>
      <c r="AS73" s="76">
        <v>3045</v>
      </c>
      <c r="AT73" s="76">
        <v>49816</v>
      </c>
      <c r="AU73" s="76">
        <v>24027</v>
      </c>
      <c r="AV73" s="76">
        <v>0</v>
      </c>
      <c r="AW73" s="76">
        <v>0</v>
      </c>
      <c r="AX73" s="76">
        <v>0</v>
      </c>
      <c r="AY73" s="76">
        <v>90661</v>
      </c>
      <c r="AZ73" s="76">
        <v>2009080</v>
      </c>
      <c r="BA73" s="76">
        <v>2069505</v>
      </c>
      <c r="BB73" s="76">
        <v>991808</v>
      </c>
      <c r="BC73" s="76">
        <v>3405</v>
      </c>
      <c r="BD73" s="76">
        <v>237854</v>
      </c>
      <c r="BE73" s="76">
        <v>36572</v>
      </c>
      <c r="BF73" s="76">
        <v>101078</v>
      </c>
      <c r="BG73" s="76">
        <v>0</v>
      </c>
      <c r="BH73" s="76">
        <v>6281</v>
      </c>
      <c r="BI73" s="76">
        <v>14206</v>
      </c>
      <c r="BJ73" s="76">
        <v>4630</v>
      </c>
      <c r="BK73" s="76">
        <v>24979</v>
      </c>
      <c r="BL73" s="76">
        <v>0</v>
      </c>
      <c r="BM73" s="76">
        <v>19140</v>
      </c>
      <c r="BN73" s="76">
        <v>2195</v>
      </c>
      <c r="BO73" s="76">
        <v>27348</v>
      </c>
      <c r="BP73" s="76">
        <v>3781</v>
      </c>
      <c r="BQ73" s="76">
        <v>21090</v>
      </c>
      <c r="BR73" s="76">
        <v>4419</v>
      </c>
      <c r="BS73" s="76">
        <v>7368</v>
      </c>
      <c r="BT73" s="76">
        <v>76177</v>
      </c>
      <c r="BU73" s="76">
        <v>7952</v>
      </c>
      <c r="BV73" s="76">
        <v>0</v>
      </c>
      <c r="BW73" s="76">
        <v>12214</v>
      </c>
      <c r="BX73" s="76">
        <v>14547</v>
      </c>
      <c r="BY73" s="76">
        <v>5799</v>
      </c>
      <c r="BZ73" s="76">
        <v>116722</v>
      </c>
      <c r="CA73" s="76">
        <v>26521</v>
      </c>
      <c r="CB73" s="76">
        <v>189347</v>
      </c>
      <c r="CC73" s="76">
        <v>35698</v>
      </c>
      <c r="CD73" s="76">
        <v>0</v>
      </c>
      <c r="CE73" s="76">
        <v>0</v>
      </c>
      <c r="CF73" s="76">
        <v>0</v>
      </c>
      <c r="CG73" s="76">
        <v>0</v>
      </c>
      <c r="CH73" s="76">
        <v>0</v>
      </c>
      <c r="CI73" s="76">
        <v>1930706</v>
      </c>
      <c r="CJ73" s="76">
        <v>1991131</v>
      </c>
      <c r="CK73" s="76">
        <v>147829</v>
      </c>
      <c r="CL73" s="76">
        <v>0</v>
      </c>
      <c r="CM73" s="76">
        <v>0</v>
      </c>
      <c r="CN73" s="76">
        <v>0</v>
      </c>
      <c r="CO73" s="76">
        <v>0</v>
      </c>
      <c r="CP73" s="76">
        <v>0</v>
      </c>
      <c r="CQ73" s="76">
        <v>0</v>
      </c>
      <c r="CR73" s="76">
        <v>0</v>
      </c>
      <c r="CS73" s="76">
        <v>0</v>
      </c>
      <c r="CT73" s="76">
        <v>0</v>
      </c>
      <c r="CU73" s="76">
        <v>0</v>
      </c>
      <c r="CV73" s="76">
        <v>226202</v>
      </c>
      <c r="CW73" s="76">
        <v>0</v>
      </c>
      <c r="CX73" s="76">
        <v>0</v>
      </c>
      <c r="CY73" s="76">
        <v>0</v>
      </c>
      <c r="CZ73" s="76">
        <v>226202</v>
      </c>
      <c r="DA73" s="76">
        <v>78374</v>
      </c>
      <c r="DB73" s="76">
        <v>1875959</v>
      </c>
      <c r="DC73" s="76">
        <v>1645562</v>
      </c>
      <c r="DD73" s="76">
        <v>90661</v>
      </c>
      <c r="DE73" s="76">
        <v>139736</v>
      </c>
      <c r="DF73" s="76">
        <v>193546</v>
      </c>
      <c r="DG73" s="76">
        <v>2069505</v>
      </c>
      <c r="DH73" s="76">
        <v>54905</v>
      </c>
      <c r="DI73" s="76">
        <v>25117</v>
      </c>
      <c r="DJ73" s="76">
        <v>1410762</v>
      </c>
      <c r="DK73" s="76">
        <v>21335</v>
      </c>
      <c r="DL73" s="76">
        <v>85255</v>
      </c>
      <c r="DM73" s="76">
        <v>116722</v>
      </c>
      <c r="DN73" s="76">
        <v>167927</v>
      </c>
      <c r="DO73" s="76">
        <v>321388</v>
      </c>
      <c r="DP73" s="76">
        <v>84129</v>
      </c>
      <c r="DQ73" s="76">
        <v>225045</v>
      </c>
      <c r="DR73" s="76">
        <v>0</v>
      </c>
      <c r="DS73" s="76">
        <v>0</v>
      </c>
      <c r="DT73" s="76">
        <v>1991131</v>
      </c>
    </row>
    <row r="74" spans="1:124" x14ac:dyDescent="0.25">
      <c r="A74" s="65">
        <v>302</v>
      </c>
      <c r="B74" s="65" t="s">
        <v>565</v>
      </c>
      <c r="C74" s="65" t="s">
        <v>535</v>
      </c>
      <c r="D74" s="65" t="s">
        <v>555</v>
      </c>
      <c r="E74" s="65">
        <v>3511</v>
      </c>
      <c r="F74" s="65">
        <v>3023511</v>
      </c>
      <c r="G74" s="65">
        <v>101339</v>
      </c>
      <c r="H74" s="65" t="s">
        <v>611</v>
      </c>
      <c r="I74" s="65" t="s">
        <v>536</v>
      </c>
      <c r="J74" s="65" t="s">
        <v>537</v>
      </c>
      <c r="K74" s="65">
        <v>3</v>
      </c>
      <c r="L74" s="65">
        <v>11</v>
      </c>
      <c r="M74" s="65" t="s">
        <v>538</v>
      </c>
      <c r="N74" s="65">
        <v>429</v>
      </c>
      <c r="O74" s="65">
        <v>15.9</v>
      </c>
      <c r="P74" s="65">
        <v>12</v>
      </c>
      <c r="Q74" s="65">
        <v>0</v>
      </c>
      <c r="R74" s="65" t="s">
        <v>126</v>
      </c>
      <c r="S74" s="65">
        <v>19.899999999999999</v>
      </c>
      <c r="T74" s="65" t="s">
        <v>539</v>
      </c>
      <c r="U74" s="65" t="s">
        <v>540</v>
      </c>
      <c r="V74" s="65" t="s">
        <v>555</v>
      </c>
      <c r="W74" s="65">
        <v>1.6</v>
      </c>
      <c r="X74" s="65">
        <v>17.3</v>
      </c>
      <c r="Y74" s="65">
        <v>78.3</v>
      </c>
      <c r="Z74" s="65">
        <v>0</v>
      </c>
      <c r="AA74" s="65" t="s">
        <v>541</v>
      </c>
      <c r="AB74" s="65" t="s">
        <v>542</v>
      </c>
      <c r="AC74" s="65" t="s">
        <v>543</v>
      </c>
      <c r="AD74" s="65">
        <v>0</v>
      </c>
      <c r="AE74" s="65">
        <v>100</v>
      </c>
      <c r="AF74" s="65">
        <v>11.8</v>
      </c>
      <c r="AG74" s="65">
        <v>7.1</v>
      </c>
      <c r="AH74" s="65">
        <v>1.7</v>
      </c>
      <c r="AI74" s="76">
        <v>2052391</v>
      </c>
      <c r="AJ74" s="76">
        <v>0</v>
      </c>
      <c r="AK74" s="76">
        <v>77971</v>
      </c>
      <c r="AL74" s="76">
        <v>0</v>
      </c>
      <c r="AM74" s="76">
        <v>164620</v>
      </c>
      <c r="AN74" s="76">
        <v>1500</v>
      </c>
      <c r="AO74" s="76">
        <v>825</v>
      </c>
      <c r="AP74" s="76">
        <v>62691</v>
      </c>
      <c r="AQ74" s="76">
        <v>36528</v>
      </c>
      <c r="AR74" s="76">
        <v>6000</v>
      </c>
      <c r="AS74" s="76">
        <v>5865</v>
      </c>
      <c r="AT74" s="76">
        <v>44381</v>
      </c>
      <c r="AU74" s="76">
        <v>150</v>
      </c>
      <c r="AV74" s="76">
        <v>0</v>
      </c>
      <c r="AW74" s="76">
        <v>0</v>
      </c>
      <c r="AX74" s="76">
        <v>0</v>
      </c>
      <c r="AY74" s="76">
        <v>80656</v>
      </c>
      <c r="AZ74" s="76">
        <v>2491050</v>
      </c>
      <c r="BA74" s="76">
        <v>2533578</v>
      </c>
      <c r="BB74" s="76">
        <v>956062</v>
      </c>
      <c r="BC74" s="76">
        <v>0</v>
      </c>
      <c r="BD74" s="76">
        <v>427603</v>
      </c>
      <c r="BE74" s="76">
        <v>36325</v>
      </c>
      <c r="BF74" s="76">
        <v>144543</v>
      </c>
      <c r="BG74" s="76">
        <v>0</v>
      </c>
      <c r="BH74" s="76">
        <v>17552</v>
      </c>
      <c r="BI74" s="76">
        <v>2299</v>
      </c>
      <c r="BJ74" s="76">
        <v>23593</v>
      </c>
      <c r="BK74" s="76">
        <v>12521</v>
      </c>
      <c r="BL74" s="76">
        <v>2340</v>
      </c>
      <c r="BM74" s="76">
        <v>3888</v>
      </c>
      <c r="BN74" s="76">
        <v>1468</v>
      </c>
      <c r="BO74" s="76">
        <v>34533</v>
      </c>
      <c r="BP74" s="76">
        <v>1484</v>
      </c>
      <c r="BQ74" s="76">
        <v>22926</v>
      </c>
      <c r="BR74" s="76">
        <v>3274</v>
      </c>
      <c r="BS74" s="76">
        <v>13379</v>
      </c>
      <c r="BT74" s="76">
        <v>111083</v>
      </c>
      <c r="BU74" s="76">
        <v>26520</v>
      </c>
      <c r="BV74" s="76">
        <v>0</v>
      </c>
      <c r="BW74" s="76">
        <v>22512</v>
      </c>
      <c r="BX74" s="76">
        <v>10665</v>
      </c>
      <c r="BY74" s="76">
        <v>53379</v>
      </c>
      <c r="BZ74" s="76">
        <v>113822</v>
      </c>
      <c r="CA74" s="76">
        <v>136695</v>
      </c>
      <c r="CB74" s="76">
        <v>160700</v>
      </c>
      <c r="CC74" s="76">
        <v>28200</v>
      </c>
      <c r="CD74" s="76">
        <v>0</v>
      </c>
      <c r="CE74" s="76">
        <v>0</v>
      </c>
      <c r="CF74" s="76">
        <v>0</v>
      </c>
      <c r="CG74" s="76">
        <v>0</v>
      </c>
      <c r="CH74" s="76">
        <v>0</v>
      </c>
      <c r="CI74" s="76">
        <v>2324838</v>
      </c>
      <c r="CJ74" s="76">
        <v>2367366</v>
      </c>
      <c r="CK74" s="76">
        <v>214488</v>
      </c>
      <c r="CL74" s="76">
        <v>0</v>
      </c>
      <c r="CM74" s="76">
        <v>1</v>
      </c>
      <c r="CN74" s="76">
        <v>0</v>
      </c>
      <c r="CO74" s="76">
        <v>0</v>
      </c>
      <c r="CP74" s="76">
        <v>0</v>
      </c>
      <c r="CQ74" s="76">
        <v>0</v>
      </c>
      <c r="CR74" s="76">
        <v>0</v>
      </c>
      <c r="CS74" s="76">
        <v>0</v>
      </c>
      <c r="CT74" s="76">
        <v>0</v>
      </c>
      <c r="CU74" s="76">
        <v>100000</v>
      </c>
      <c r="CV74" s="76">
        <v>280699</v>
      </c>
      <c r="CW74" s="76">
        <v>0</v>
      </c>
      <c r="CX74" s="76">
        <v>1</v>
      </c>
      <c r="CY74" s="76">
        <v>0</v>
      </c>
      <c r="CZ74" s="76">
        <v>380699</v>
      </c>
      <c r="DA74" s="76">
        <v>166212</v>
      </c>
      <c r="DB74" s="76">
        <v>2377963</v>
      </c>
      <c r="DC74" s="76">
        <v>2054716</v>
      </c>
      <c r="DD74" s="76">
        <v>80656</v>
      </c>
      <c r="DE74" s="76">
        <v>242591</v>
      </c>
      <c r="DF74" s="76">
        <v>155615</v>
      </c>
      <c r="DG74" s="76">
        <v>2533578</v>
      </c>
      <c r="DH74" s="76">
        <v>149216</v>
      </c>
      <c r="DI74" s="76">
        <v>45784</v>
      </c>
      <c r="DJ74" s="76">
        <v>1723208</v>
      </c>
      <c r="DK74" s="76">
        <v>5356</v>
      </c>
      <c r="DL74" s="76">
        <v>76214</v>
      </c>
      <c r="DM74" s="76">
        <v>113822</v>
      </c>
      <c r="DN74" s="76">
        <v>165550</v>
      </c>
      <c r="DO74" s="76">
        <v>349015</v>
      </c>
      <c r="DP74" s="76">
        <v>137603</v>
      </c>
      <c r="DQ74" s="76">
        <v>188900</v>
      </c>
      <c r="DR74" s="76">
        <v>0</v>
      </c>
      <c r="DS74" s="76">
        <v>0</v>
      </c>
      <c r="DT74" s="76">
        <v>2367366</v>
      </c>
    </row>
    <row r="75" spans="1:124" x14ac:dyDescent="0.25">
      <c r="A75" s="65">
        <v>302</v>
      </c>
      <c r="B75" s="65" t="s">
        <v>565</v>
      </c>
      <c r="C75" s="65" t="s">
        <v>535</v>
      </c>
      <c r="D75" s="65" t="s">
        <v>555</v>
      </c>
      <c r="E75" s="65">
        <v>3512</v>
      </c>
      <c r="F75" s="65">
        <v>3023512</v>
      </c>
      <c r="G75" s="65">
        <v>101340</v>
      </c>
      <c r="H75" s="65" t="s">
        <v>612</v>
      </c>
      <c r="I75" s="65" t="s">
        <v>536</v>
      </c>
      <c r="J75" s="65" t="s">
        <v>537</v>
      </c>
      <c r="K75" s="65">
        <v>3</v>
      </c>
      <c r="L75" s="65">
        <v>11</v>
      </c>
      <c r="M75" s="65" t="s">
        <v>538</v>
      </c>
      <c r="N75" s="65">
        <v>431</v>
      </c>
      <c r="O75" s="65">
        <v>1.6</v>
      </c>
      <c r="P75" s="65">
        <v>12</v>
      </c>
      <c r="Q75" s="65">
        <v>0</v>
      </c>
      <c r="R75" s="65" t="s">
        <v>126</v>
      </c>
      <c r="S75" s="65">
        <v>23.7</v>
      </c>
      <c r="T75" s="65" t="s">
        <v>539</v>
      </c>
      <c r="U75" s="65" t="s">
        <v>540</v>
      </c>
      <c r="V75" s="65" t="s">
        <v>555</v>
      </c>
      <c r="W75" s="65">
        <v>1.6</v>
      </c>
      <c r="X75" s="65">
        <v>10.9</v>
      </c>
      <c r="Y75" s="65">
        <v>3.9</v>
      </c>
      <c r="Z75" s="65">
        <v>0</v>
      </c>
      <c r="AA75" s="65" t="s">
        <v>541</v>
      </c>
      <c r="AB75" s="65" t="s">
        <v>542</v>
      </c>
      <c r="AC75" s="65" t="s">
        <v>543</v>
      </c>
      <c r="AD75" s="65">
        <v>0</v>
      </c>
      <c r="AE75" s="65">
        <v>84.8</v>
      </c>
      <c r="AF75" s="65">
        <v>13.6</v>
      </c>
      <c r="AG75" s="65">
        <v>5.7</v>
      </c>
      <c r="AH75" s="65">
        <v>4.0999999999999996</v>
      </c>
      <c r="AI75" s="76">
        <v>1636781</v>
      </c>
      <c r="AJ75" s="76">
        <v>0</v>
      </c>
      <c r="AK75" s="76">
        <v>68794</v>
      </c>
      <c r="AL75" s="76">
        <v>0</v>
      </c>
      <c r="AM75" s="76">
        <v>22100</v>
      </c>
      <c r="AN75" s="76">
        <v>0</v>
      </c>
      <c r="AO75" s="76">
        <v>0</v>
      </c>
      <c r="AP75" s="76">
        <v>166721</v>
      </c>
      <c r="AQ75" s="76">
        <v>151624</v>
      </c>
      <c r="AR75" s="76">
        <v>11000</v>
      </c>
      <c r="AS75" s="76">
        <v>300</v>
      </c>
      <c r="AT75" s="76">
        <v>47337</v>
      </c>
      <c r="AU75" s="76">
        <v>438753</v>
      </c>
      <c r="AV75" s="76">
        <v>0</v>
      </c>
      <c r="AW75" s="76">
        <v>0</v>
      </c>
      <c r="AX75" s="76">
        <v>0</v>
      </c>
      <c r="AY75" s="76">
        <v>91413</v>
      </c>
      <c r="AZ75" s="76">
        <v>2472199</v>
      </c>
      <c r="BA75" s="76">
        <v>2634823</v>
      </c>
      <c r="BB75" s="76">
        <v>1126551</v>
      </c>
      <c r="BC75" s="76">
        <v>30714</v>
      </c>
      <c r="BD75" s="76">
        <v>370515</v>
      </c>
      <c r="BE75" s="76">
        <v>56887</v>
      </c>
      <c r="BF75" s="76">
        <v>186669</v>
      </c>
      <c r="BG75" s="76">
        <v>0</v>
      </c>
      <c r="BH75" s="76">
        <v>50725</v>
      </c>
      <c r="BI75" s="76">
        <v>-10440</v>
      </c>
      <c r="BJ75" s="76">
        <v>7548</v>
      </c>
      <c r="BK75" s="76">
        <v>20081</v>
      </c>
      <c r="BL75" s="76">
        <v>2437</v>
      </c>
      <c r="BM75" s="76">
        <v>96836</v>
      </c>
      <c r="BN75" s="76">
        <v>0</v>
      </c>
      <c r="BO75" s="76">
        <v>39931</v>
      </c>
      <c r="BP75" s="76">
        <v>5394</v>
      </c>
      <c r="BQ75" s="76">
        <v>29690</v>
      </c>
      <c r="BR75" s="76">
        <v>12825</v>
      </c>
      <c r="BS75" s="76">
        <v>9278</v>
      </c>
      <c r="BT75" s="76">
        <v>102560</v>
      </c>
      <c r="BU75" s="76">
        <v>9234</v>
      </c>
      <c r="BV75" s="76">
        <v>0</v>
      </c>
      <c r="BW75" s="76">
        <v>18253</v>
      </c>
      <c r="BX75" s="76">
        <v>6238</v>
      </c>
      <c r="BY75" s="76">
        <v>15771</v>
      </c>
      <c r="BZ75" s="76">
        <v>189852</v>
      </c>
      <c r="CA75" s="76">
        <v>12993</v>
      </c>
      <c r="CB75" s="76">
        <v>59003</v>
      </c>
      <c r="CC75" s="76">
        <v>36963</v>
      </c>
      <c r="CD75" s="76">
        <v>0</v>
      </c>
      <c r="CE75" s="76">
        <v>0</v>
      </c>
      <c r="CF75" s="76">
        <v>0</v>
      </c>
      <c r="CG75" s="76">
        <v>0</v>
      </c>
      <c r="CH75" s="76">
        <v>0</v>
      </c>
      <c r="CI75" s="76">
        <v>2323884</v>
      </c>
      <c r="CJ75" s="76">
        <v>2486508</v>
      </c>
      <c r="CK75" s="76">
        <v>129909</v>
      </c>
      <c r="CL75" s="76">
        <v>0</v>
      </c>
      <c r="CM75" s="76">
        <v>0</v>
      </c>
      <c r="CN75" s="76">
        <v>0</v>
      </c>
      <c r="CO75" s="76">
        <v>0</v>
      </c>
      <c r="CP75" s="76">
        <v>0</v>
      </c>
      <c r="CQ75" s="76">
        <v>0</v>
      </c>
      <c r="CR75" s="76">
        <v>0</v>
      </c>
      <c r="CS75" s="76">
        <v>0</v>
      </c>
      <c r="CT75" s="76">
        <v>0</v>
      </c>
      <c r="CU75" s="76">
        <v>90408</v>
      </c>
      <c r="CV75" s="76">
        <v>187817</v>
      </c>
      <c r="CW75" s="76">
        <v>0</v>
      </c>
      <c r="CX75" s="76">
        <v>0</v>
      </c>
      <c r="CY75" s="76">
        <v>0</v>
      </c>
      <c r="CZ75" s="76">
        <v>278225</v>
      </c>
      <c r="DA75" s="76">
        <v>148315</v>
      </c>
      <c r="DB75" s="76">
        <v>1819088</v>
      </c>
      <c r="DC75" s="76">
        <v>1636781</v>
      </c>
      <c r="DD75" s="76">
        <v>91413</v>
      </c>
      <c r="DE75" s="76">
        <v>90894</v>
      </c>
      <c r="DF75" s="76">
        <v>815735</v>
      </c>
      <c r="DG75" s="76">
        <v>2634823</v>
      </c>
      <c r="DH75" s="76">
        <v>63788</v>
      </c>
      <c r="DI75" s="76">
        <v>50270</v>
      </c>
      <c r="DJ75" s="76">
        <v>1797793</v>
      </c>
      <c r="DK75" s="76">
        <v>96836</v>
      </c>
      <c r="DL75" s="76">
        <v>193654</v>
      </c>
      <c r="DM75" s="76">
        <v>189852</v>
      </c>
      <c r="DN75" s="76">
        <v>253277</v>
      </c>
      <c r="DO75" s="76">
        <v>226013</v>
      </c>
      <c r="DP75" s="76">
        <v>111794</v>
      </c>
      <c r="DQ75" s="76">
        <v>95966</v>
      </c>
      <c r="DR75" s="76">
        <v>0</v>
      </c>
      <c r="DS75" s="76">
        <v>0</v>
      </c>
      <c r="DT75" s="76">
        <v>2486508</v>
      </c>
    </row>
    <row r="76" spans="1:124" x14ac:dyDescent="0.25">
      <c r="A76" s="65">
        <v>302</v>
      </c>
      <c r="B76" s="65" t="s">
        <v>565</v>
      </c>
      <c r="C76" s="65" t="s">
        <v>535</v>
      </c>
      <c r="D76" s="65" t="s">
        <v>555</v>
      </c>
      <c r="E76" s="65">
        <v>3513</v>
      </c>
      <c r="F76" s="65">
        <v>3023513</v>
      </c>
      <c r="G76" s="65">
        <v>101341</v>
      </c>
      <c r="H76" s="65" t="s">
        <v>153</v>
      </c>
      <c r="I76" s="65" t="s">
        <v>536</v>
      </c>
      <c r="J76" s="65" t="s">
        <v>537</v>
      </c>
      <c r="K76" s="65">
        <v>3</v>
      </c>
      <c r="L76" s="65">
        <v>11</v>
      </c>
      <c r="M76" s="65" t="s">
        <v>538</v>
      </c>
      <c r="N76" s="65">
        <v>440</v>
      </c>
      <c r="O76" s="65">
        <v>2.2999999999999998</v>
      </c>
      <c r="P76" s="65">
        <v>12</v>
      </c>
      <c r="Q76" s="65">
        <v>0</v>
      </c>
      <c r="R76" s="65" t="s">
        <v>126</v>
      </c>
      <c r="S76" s="65">
        <v>22.7</v>
      </c>
      <c r="T76" s="65" t="s">
        <v>539</v>
      </c>
      <c r="U76" s="65" t="s">
        <v>540</v>
      </c>
      <c r="V76" s="65" t="s">
        <v>555</v>
      </c>
      <c r="W76" s="65">
        <v>1.8</v>
      </c>
      <c r="X76" s="65">
        <v>10.7</v>
      </c>
      <c r="Y76" s="65">
        <v>16.100000000000001</v>
      </c>
      <c r="Z76" s="65">
        <v>0</v>
      </c>
      <c r="AA76" s="65" t="s">
        <v>541</v>
      </c>
      <c r="AB76" s="65" t="s">
        <v>542</v>
      </c>
      <c r="AC76" s="65" t="s">
        <v>543</v>
      </c>
      <c r="AD76" s="65">
        <v>0</v>
      </c>
      <c r="AE76" s="65">
        <v>100</v>
      </c>
      <c r="AF76" s="65">
        <v>5.7</v>
      </c>
      <c r="AG76" s="65">
        <v>3.8</v>
      </c>
      <c r="AH76" s="65">
        <v>2.7</v>
      </c>
      <c r="AI76" s="76">
        <v>1623503</v>
      </c>
      <c r="AJ76" s="76">
        <v>0</v>
      </c>
      <c r="AK76" s="76">
        <v>113812</v>
      </c>
      <c r="AL76" s="76">
        <v>0</v>
      </c>
      <c r="AM76" s="76">
        <v>33000</v>
      </c>
      <c r="AN76" s="76">
        <v>63449</v>
      </c>
      <c r="AO76" s="76">
        <v>0</v>
      </c>
      <c r="AP76" s="76">
        <v>2495</v>
      </c>
      <c r="AQ76" s="76">
        <v>28657</v>
      </c>
      <c r="AR76" s="76">
        <v>17530</v>
      </c>
      <c r="AS76" s="76">
        <v>0</v>
      </c>
      <c r="AT76" s="76">
        <v>35590</v>
      </c>
      <c r="AU76" s="76">
        <v>47439</v>
      </c>
      <c r="AV76" s="76">
        <v>0</v>
      </c>
      <c r="AW76" s="76">
        <v>0</v>
      </c>
      <c r="AX76" s="76">
        <v>0</v>
      </c>
      <c r="AY76" s="76">
        <v>84711</v>
      </c>
      <c r="AZ76" s="76">
        <v>2003999</v>
      </c>
      <c r="BA76" s="76">
        <v>2050186</v>
      </c>
      <c r="BB76" s="76">
        <v>1220947</v>
      </c>
      <c r="BC76" s="76">
        <v>13448</v>
      </c>
      <c r="BD76" s="76">
        <v>171367</v>
      </c>
      <c r="BE76" s="76">
        <v>36368</v>
      </c>
      <c r="BF76" s="76">
        <v>114782</v>
      </c>
      <c r="BG76" s="76">
        <v>5723</v>
      </c>
      <c r="BH76" s="76">
        <v>19556</v>
      </c>
      <c r="BI76" s="76">
        <v>2967</v>
      </c>
      <c r="BJ76" s="76">
        <v>1656</v>
      </c>
      <c r="BK76" s="76">
        <v>12091</v>
      </c>
      <c r="BL76" s="76">
        <v>0</v>
      </c>
      <c r="BM76" s="76">
        <v>12302</v>
      </c>
      <c r="BN76" s="76">
        <v>210</v>
      </c>
      <c r="BO76" s="76">
        <v>28639</v>
      </c>
      <c r="BP76" s="76">
        <v>3328</v>
      </c>
      <c r="BQ76" s="76">
        <v>33253</v>
      </c>
      <c r="BR76" s="76">
        <v>4430</v>
      </c>
      <c r="BS76" s="76">
        <v>79911</v>
      </c>
      <c r="BT76" s="76">
        <v>86299</v>
      </c>
      <c r="BU76" s="76">
        <v>9370</v>
      </c>
      <c r="BV76" s="76">
        <v>0</v>
      </c>
      <c r="BW76" s="76">
        <v>12023</v>
      </c>
      <c r="BX76" s="76">
        <v>772</v>
      </c>
      <c r="BY76" s="76">
        <v>17297</v>
      </c>
      <c r="BZ76" s="76">
        <v>72124</v>
      </c>
      <c r="CA76" s="76">
        <v>0</v>
      </c>
      <c r="CB76" s="76">
        <v>111998</v>
      </c>
      <c r="CC76" s="76">
        <v>27038</v>
      </c>
      <c r="CD76" s="76">
        <v>0</v>
      </c>
      <c r="CE76" s="76">
        <v>0</v>
      </c>
      <c r="CF76" s="76">
        <v>0</v>
      </c>
      <c r="CG76" s="76">
        <v>0</v>
      </c>
      <c r="CH76" s="76">
        <v>0</v>
      </c>
      <c r="CI76" s="76">
        <v>2051712</v>
      </c>
      <c r="CJ76" s="76">
        <v>2097899</v>
      </c>
      <c r="CK76" s="76">
        <v>53321</v>
      </c>
      <c r="CL76" s="76">
        <v>0</v>
      </c>
      <c r="CM76" s="76">
        <v>0</v>
      </c>
      <c r="CN76" s="76">
        <v>0</v>
      </c>
      <c r="CO76" s="76">
        <v>0</v>
      </c>
      <c r="CP76" s="76">
        <v>0</v>
      </c>
      <c r="CQ76" s="76">
        <v>0</v>
      </c>
      <c r="CR76" s="76">
        <v>0</v>
      </c>
      <c r="CS76" s="76">
        <v>0</v>
      </c>
      <c r="CT76" s="76">
        <v>0</v>
      </c>
      <c r="CU76" s="76">
        <v>0</v>
      </c>
      <c r="CV76" s="76">
        <v>5608</v>
      </c>
      <c r="CW76" s="76">
        <v>0</v>
      </c>
      <c r="CX76" s="76">
        <v>0</v>
      </c>
      <c r="CY76" s="76">
        <v>0</v>
      </c>
      <c r="CZ76" s="76">
        <v>5608</v>
      </c>
      <c r="DA76" s="76">
        <v>-47713</v>
      </c>
      <c r="DB76" s="76">
        <v>1918475</v>
      </c>
      <c r="DC76" s="76">
        <v>1686952</v>
      </c>
      <c r="DD76" s="76">
        <v>84711</v>
      </c>
      <c r="DE76" s="76">
        <v>146812</v>
      </c>
      <c r="DF76" s="76">
        <v>131711</v>
      </c>
      <c r="DG76" s="76">
        <v>2050186</v>
      </c>
      <c r="DH76" s="76">
        <v>25539</v>
      </c>
      <c r="DI76" s="76">
        <v>24179</v>
      </c>
      <c r="DJ76" s="76">
        <v>1556814</v>
      </c>
      <c r="DK76" s="76">
        <v>12512</v>
      </c>
      <c r="DL76" s="76">
        <v>77519</v>
      </c>
      <c r="DM76" s="76">
        <v>77847</v>
      </c>
      <c r="DN76" s="76">
        <v>199541</v>
      </c>
      <c r="DO76" s="76">
        <v>246728</v>
      </c>
      <c r="DP76" s="76">
        <v>95669</v>
      </c>
      <c r="DQ76" s="76">
        <v>139036</v>
      </c>
      <c r="DR76" s="76">
        <v>0</v>
      </c>
      <c r="DS76" s="76">
        <v>0</v>
      </c>
      <c r="DT76" s="76">
        <v>2097899</v>
      </c>
    </row>
    <row r="77" spans="1:124" x14ac:dyDescent="0.25">
      <c r="A77" s="65">
        <v>302</v>
      </c>
      <c r="B77" s="65" t="s">
        <v>565</v>
      </c>
      <c r="C77" s="65" t="s">
        <v>535</v>
      </c>
      <c r="D77" s="65" t="s">
        <v>555</v>
      </c>
      <c r="E77" s="65">
        <v>3514</v>
      </c>
      <c r="F77" s="65">
        <v>3023514</v>
      </c>
      <c r="G77" s="65">
        <v>101342</v>
      </c>
      <c r="H77" s="65" t="s">
        <v>613</v>
      </c>
      <c r="I77" s="65" t="s">
        <v>563</v>
      </c>
      <c r="J77" s="65" t="s">
        <v>537</v>
      </c>
      <c r="K77" s="65">
        <v>7</v>
      </c>
      <c r="L77" s="65">
        <v>11</v>
      </c>
      <c r="M77" s="65" t="s">
        <v>538</v>
      </c>
      <c r="N77" s="65">
        <v>216</v>
      </c>
      <c r="O77" s="65">
        <v>12</v>
      </c>
      <c r="P77" s="65">
        <v>12</v>
      </c>
      <c r="Q77" s="65">
        <v>0</v>
      </c>
      <c r="R77" s="65" t="s">
        <v>126</v>
      </c>
      <c r="S77" s="65">
        <v>10.5</v>
      </c>
      <c r="T77" s="65" t="s">
        <v>539</v>
      </c>
      <c r="U77" s="65" t="s">
        <v>540</v>
      </c>
      <c r="V77" s="65" t="s">
        <v>555</v>
      </c>
      <c r="W77" s="65">
        <v>0.9</v>
      </c>
      <c r="X77" s="65">
        <v>16.7</v>
      </c>
      <c r="Y77" s="65">
        <v>55.6</v>
      </c>
      <c r="Z77" s="65">
        <v>0</v>
      </c>
      <c r="AA77" s="65" t="s">
        <v>541</v>
      </c>
      <c r="AB77" s="65" t="s">
        <v>542</v>
      </c>
      <c r="AC77" s="65" t="s">
        <v>543</v>
      </c>
      <c r="AD77" s="65">
        <v>0</v>
      </c>
      <c r="AE77" s="65">
        <v>100</v>
      </c>
      <c r="AF77" s="65">
        <v>4.0999999999999996</v>
      </c>
      <c r="AG77" s="65">
        <v>2.5</v>
      </c>
      <c r="AH77" s="65">
        <v>1.4</v>
      </c>
      <c r="AI77" s="76">
        <v>971493</v>
      </c>
      <c r="AJ77" s="76">
        <v>0</v>
      </c>
      <c r="AK77" s="76">
        <v>21840</v>
      </c>
      <c r="AL77" s="76">
        <v>0</v>
      </c>
      <c r="AM77" s="76">
        <v>73920</v>
      </c>
      <c r="AN77" s="76">
        <v>0</v>
      </c>
      <c r="AO77" s="76">
        <v>3000</v>
      </c>
      <c r="AP77" s="76">
        <v>24344</v>
      </c>
      <c r="AQ77" s="76">
        <v>32188</v>
      </c>
      <c r="AR77" s="76">
        <v>0</v>
      </c>
      <c r="AS77" s="76">
        <v>0</v>
      </c>
      <c r="AT77" s="76">
        <v>8441</v>
      </c>
      <c r="AU77" s="76">
        <v>1555</v>
      </c>
      <c r="AV77" s="76">
        <v>0</v>
      </c>
      <c r="AW77" s="76">
        <v>0</v>
      </c>
      <c r="AX77" s="76">
        <v>0</v>
      </c>
      <c r="AY77" s="76">
        <v>18211</v>
      </c>
      <c r="AZ77" s="76">
        <v>1122804</v>
      </c>
      <c r="BA77" s="76">
        <v>1154992</v>
      </c>
      <c r="BB77" s="76">
        <v>576796</v>
      </c>
      <c r="BC77" s="76">
        <v>0</v>
      </c>
      <c r="BD77" s="76">
        <v>112280</v>
      </c>
      <c r="BE77" s="76">
        <v>49703</v>
      </c>
      <c r="BF77" s="76">
        <v>35966</v>
      </c>
      <c r="BG77" s="76">
        <v>0</v>
      </c>
      <c r="BH77" s="76">
        <v>2964</v>
      </c>
      <c r="BI77" s="76">
        <v>11863</v>
      </c>
      <c r="BJ77" s="76">
        <v>2349</v>
      </c>
      <c r="BK77" s="76">
        <v>7486</v>
      </c>
      <c r="BL77" s="76">
        <v>0</v>
      </c>
      <c r="BM77" s="76">
        <v>-4078</v>
      </c>
      <c r="BN77" s="76">
        <v>3892</v>
      </c>
      <c r="BO77" s="76">
        <v>1104</v>
      </c>
      <c r="BP77" s="76">
        <v>19214</v>
      </c>
      <c r="BQ77" s="76">
        <v>5933</v>
      </c>
      <c r="BR77" s="76">
        <v>3477</v>
      </c>
      <c r="BS77" s="76">
        <v>4181</v>
      </c>
      <c r="BT77" s="76">
        <v>28592</v>
      </c>
      <c r="BU77" s="76">
        <v>19446</v>
      </c>
      <c r="BV77" s="76">
        <v>0</v>
      </c>
      <c r="BW77" s="76">
        <v>15512</v>
      </c>
      <c r="BX77" s="76">
        <v>8088</v>
      </c>
      <c r="BY77" s="76">
        <v>20201</v>
      </c>
      <c r="BZ77" s="76">
        <v>36516</v>
      </c>
      <c r="CA77" s="76">
        <v>40792</v>
      </c>
      <c r="CB77" s="76">
        <v>53308</v>
      </c>
      <c r="CC77" s="76">
        <v>31946</v>
      </c>
      <c r="CD77" s="76">
        <v>0</v>
      </c>
      <c r="CE77" s="76">
        <v>0</v>
      </c>
      <c r="CF77" s="76">
        <v>0</v>
      </c>
      <c r="CG77" s="76">
        <v>0</v>
      </c>
      <c r="CH77" s="76">
        <v>0</v>
      </c>
      <c r="CI77" s="76">
        <v>1055343</v>
      </c>
      <c r="CJ77" s="76">
        <v>1087531</v>
      </c>
      <c r="CK77" s="76">
        <v>103114</v>
      </c>
      <c r="CL77" s="76">
        <v>0</v>
      </c>
      <c r="CM77" s="76">
        <v>0</v>
      </c>
      <c r="CN77" s="76">
        <v>0</v>
      </c>
      <c r="CO77" s="76">
        <v>0</v>
      </c>
      <c r="CP77" s="76">
        <v>0</v>
      </c>
      <c r="CQ77" s="76">
        <v>0</v>
      </c>
      <c r="CR77" s="76">
        <v>0</v>
      </c>
      <c r="CS77" s="76">
        <v>0</v>
      </c>
      <c r="CT77" s="76">
        <v>0</v>
      </c>
      <c r="CU77" s="76">
        <v>0</v>
      </c>
      <c r="CV77" s="76">
        <v>170575</v>
      </c>
      <c r="CW77" s="76">
        <v>0</v>
      </c>
      <c r="CX77" s="76">
        <v>0</v>
      </c>
      <c r="CY77" s="76">
        <v>0</v>
      </c>
      <c r="CZ77" s="76">
        <v>170575</v>
      </c>
      <c r="DA77" s="76">
        <v>67461</v>
      </c>
      <c r="DB77" s="76">
        <v>1088464</v>
      </c>
      <c r="DC77" s="76">
        <v>974493</v>
      </c>
      <c r="DD77" s="76">
        <v>18211</v>
      </c>
      <c r="DE77" s="76">
        <v>95760</v>
      </c>
      <c r="DF77" s="76">
        <v>66528</v>
      </c>
      <c r="DG77" s="76">
        <v>1154992</v>
      </c>
      <c r="DH77" s="76">
        <v>48278</v>
      </c>
      <c r="DI77" s="76">
        <v>17176</v>
      </c>
      <c r="DJ77" s="76">
        <v>790496</v>
      </c>
      <c r="DK77" s="76">
        <v>-186</v>
      </c>
      <c r="DL77" s="76">
        <v>50621</v>
      </c>
      <c r="DM77" s="76">
        <v>36516</v>
      </c>
      <c r="DN77" s="76">
        <v>77409</v>
      </c>
      <c r="DO77" s="76">
        <v>148804</v>
      </c>
      <c r="DP77" s="76">
        <v>48038</v>
      </c>
      <c r="DQ77" s="76">
        <v>85254</v>
      </c>
      <c r="DR77" s="76">
        <v>0</v>
      </c>
      <c r="DS77" s="76">
        <v>0</v>
      </c>
      <c r="DT77" s="76">
        <v>1087531</v>
      </c>
    </row>
    <row r="78" spans="1:124" x14ac:dyDescent="0.25">
      <c r="A78" s="65">
        <v>302</v>
      </c>
      <c r="B78" s="65" t="s">
        <v>565</v>
      </c>
      <c r="C78" s="65" t="s">
        <v>535</v>
      </c>
      <c r="D78" s="65" t="s">
        <v>555</v>
      </c>
      <c r="E78" s="65">
        <v>3516</v>
      </c>
      <c r="F78" s="65">
        <v>3023516</v>
      </c>
      <c r="G78" s="65">
        <v>130998</v>
      </c>
      <c r="H78" s="65" t="s">
        <v>151</v>
      </c>
      <c r="I78" s="65" t="s">
        <v>536</v>
      </c>
      <c r="J78" s="65" t="s">
        <v>537</v>
      </c>
      <c r="K78" s="65">
        <v>3</v>
      </c>
      <c r="L78" s="65">
        <v>11</v>
      </c>
      <c r="M78" s="65" t="s">
        <v>538</v>
      </c>
      <c r="N78" s="65">
        <v>240</v>
      </c>
      <c r="O78" s="65">
        <v>5.4</v>
      </c>
      <c r="P78" s="65">
        <v>12</v>
      </c>
      <c r="Q78" s="65">
        <v>0</v>
      </c>
      <c r="R78" s="65" t="s">
        <v>126</v>
      </c>
      <c r="S78" s="65">
        <v>12.8</v>
      </c>
      <c r="T78" s="65" t="s">
        <v>539</v>
      </c>
      <c r="U78" s="65" t="s">
        <v>540</v>
      </c>
      <c r="V78" s="65" t="s">
        <v>555</v>
      </c>
      <c r="W78" s="65">
        <v>1.7</v>
      </c>
      <c r="X78" s="65">
        <v>14.2</v>
      </c>
      <c r="Y78" s="65">
        <v>21.7</v>
      </c>
      <c r="Z78" s="65">
        <v>0</v>
      </c>
      <c r="AA78" s="65" t="s">
        <v>541</v>
      </c>
      <c r="AB78" s="65" t="s">
        <v>542</v>
      </c>
      <c r="AC78" s="65" t="s">
        <v>543</v>
      </c>
      <c r="AD78" s="65">
        <v>0</v>
      </c>
      <c r="AE78" s="65">
        <v>82.7</v>
      </c>
      <c r="AF78" s="65">
        <v>7.6</v>
      </c>
      <c r="AG78" s="65">
        <v>2</v>
      </c>
      <c r="AH78" s="65">
        <v>2</v>
      </c>
      <c r="AI78" s="76">
        <v>1006877</v>
      </c>
      <c r="AJ78" s="76">
        <v>0</v>
      </c>
      <c r="AK78" s="76">
        <v>41739</v>
      </c>
      <c r="AL78" s="76">
        <v>0</v>
      </c>
      <c r="AM78" s="76">
        <v>25000</v>
      </c>
      <c r="AN78" s="76">
        <v>34397</v>
      </c>
      <c r="AO78" s="76">
        <v>0</v>
      </c>
      <c r="AP78" s="76">
        <v>6536</v>
      </c>
      <c r="AQ78" s="76">
        <v>24423</v>
      </c>
      <c r="AR78" s="76">
        <v>0</v>
      </c>
      <c r="AS78" s="76">
        <v>0</v>
      </c>
      <c r="AT78" s="76">
        <v>2726</v>
      </c>
      <c r="AU78" s="76">
        <v>104915</v>
      </c>
      <c r="AV78" s="76">
        <v>0</v>
      </c>
      <c r="AW78" s="76">
        <v>0</v>
      </c>
      <c r="AX78" s="76">
        <v>0</v>
      </c>
      <c r="AY78" s="76">
        <v>53448</v>
      </c>
      <c r="AZ78" s="76">
        <v>1275638</v>
      </c>
      <c r="BA78" s="76">
        <v>1300061</v>
      </c>
      <c r="BB78" s="76">
        <v>623025</v>
      </c>
      <c r="BC78" s="76">
        <v>1787</v>
      </c>
      <c r="BD78" s="76">
        <v>211750</v>
      </c>
      <c r="BE78" s="76">
        <v>31169</v>
      </c>
      <c r="BF78" s="76">
        <v>93986</v>
      </c>
      <c r="BG78" s="76">
        <v>0</v>
      </c>
      <c r="BH78" s="76">
        <v>19960</v>
      </c>
      <c r="BI78" s="76">
        <v>2290</v>
      </c>
      <c r="BJ78" s="76">
        <v>3141</v>
      </c>
      <c r="BK78" s="76">
        <v>0</v>
      </c>
      <c r="BL78" s="76">
        <v>0</v>
      </c>
      <c r="BM78" s="76">
        <v>5778</v>
      </c>
      <c r="BN78" s="76">
        <v>830</v>
      </c>
      <c r="BO78" s="76">
        <v>25870</v>
      </c>
      <c r="BP78" s="76">
        <v>2175</v>
      </c>
      <c r="BQ78" s="76">
        <v>11108</v>
      </c>
      <c r="BR78" s="76">
        <v>16006</v>
      </c>
      <c r="BS78" s="76">
        <v>55299</v>
      </c>
      <c r="BT78" s="76">
        <v>32827</v>
      </c>
      <c r="BU78" s="76">
        <v>11471</v>
      </c>
      <c r="BV78" s="76">
        <v>0</v>
      </c>
      <c r="BW78" s="76">
        <v>8407</v>
      </c>
      <c r="BX78" s="76">
        <v>7616</v>
      </c>
      <c r="BY78" s="76">
        <v>642</v>
      </c>
      <c r="BZ78" s="76">
        <v>53380</v>
      </c>
      <c r="CA78" s="76">
        <v>3119</v>
      </c>
      <c r="CB78" s="76">
        <v>23580</v>
      </c>
      <c r="CC78" s="76">
        <v>16922</v>
      </c>
      <c r="CD78" s="76">
        <v>0</v>
      </c>
      <c r="CE78" s="76">
        <v>0</v>
      </c>
      <c r="CF78" s="76">
        <v>0</v>
      </c>
      <c r="CG78" s="76">
        <v>0</v>
      </c>
      <c r="CH78" s="76">
        <v>0</v>
      </c>
      <c r="CI78" s="76">
        <v>1237715</v>
      </c>
      <c r="CJ78" s="76">
        <v>1262138</v>
      </c>
      <c r="CK78" s="76">
        <v>-21034</v>
      </c>
      <c r="CL78" s="76">
        <v>0</v>
      </c>
      <c r="CM78" s="76">
        <v>0</v>
      </c>
      <c r="CN78" s="76">
        <v>0</v>
      </c>
      <c r="CO78" s="76">
        <v>4802</v>
      </c>
      <c r="CP78" s="76">
        <v>0</v>
      </c>
      <c r="CQ78" s="76">
        <v>0</v>
      </c>
      <c r="CR78" s="76">
        <v>0</v>
      </c>
      <c r="CS78" s="76">
        <v>0</v>
      </c>
      <c r="CT78" s="76">
        <v>4802</v>
      </c>
      <c r="CU78" s="76">
        <v>0</v>
      </c>
      <c r="CV78" s="76">
        <v>16888</v>
      </c>
      <c r="CW78" s="76">
        <v>0</v>
      </c>
      <c r="CX78" s="76">
        <v>0</v>
      </c>
      <c r="CY78" s="76">
        <v>0</v>
      </c>
      <c r="CZ78" s="76">
        <v>16888</v>
      </c>
      <c r="DA78" s="76">
        <v>37923</v>
      </c>
      <c r="DB78" s="76">
        <v>1161461</v>
      </c>
      <c r="DC78" s="76">
        <v>1041274</v>
      </c>
      <c r="DD78" s="76">
        <v>53448</v>
      </c>
      <c r="DE78" s="76">
        <v>66739</v>
      </c>
      <c r="DF78" s="76">
        <v>138600</v>
      </c>
      <c r="DG78" s="76">
        <v>1300061</v>
      </c>
      <c r="DH78" s="76">
        <v>4906</v>
      </c>
      <c r="DI78" s="76">
        <v>25391</v>
      </c>
      <c r="DJ78" s="76">
        <v>959058</v>
      </c>
      <c r="DK78" s="76">
        <v>6608</v>
      </c>
      <c r="DL78" s="76">
        <v>63647</v>
      </c>
      <c r="DM78" s="76">
        <v>53380</v>
      </c>
      <c r="DN78" s="76">
        <v>145584</v>
      </c>
      <c r="DO78" s="76">
        <v>93207</v>
      </c>
      <c r="DP78" s="76">
        <v>44298</v>
      </c>
      <c r="DQ78" s="76">
        <v>40502</v>
      </c>
      <c r="DR78" s="76">
        <v>0</v>
      </c>
      <c r="DS78" s="76">
        <v>0</v>
      </c>
      <c r="DT78" s="76">
        <v>1262138</v>
      </c>
    </row>
    <row r="79" spans="1:124" x14ac:dyDescent="0.25">
      <c r="A79" s="65">
        <v>302</v>
      </c>
      <c r="B79" s="65" t="s">
        <v>565</v>
      </c>
      <c r="C79" s="65" t="s">
        <v>535</v>
      </c>
      <c r="D79" s="65" t="s">
        <v>555</v>
      </c>
      <c r="E79" s="65">
        <v>3518</v>
      </c>
      <c r="F79" s="65">
        <v>3023518</v>
      </c>
      <c r="G79" s="65">
        <v>134677</v>
      </c>
      <c r="H79" s="65" t="s">
        <v>333</v>
      </c>
      <c r="I79" s="65" t="s">
        <v>536</v>
      </c>
      <c r="J79" s="65" t="s">
        <v>537</v>
      </c>
      <c r="K79" s="65">
        <v>3</v>
      </c>
      <c r="L79" s="65">
        <v>11</v>
      </c>
      <c r="M79" s="65" t="s">
        <v>547</v>
      </c>
      <c r="N79" s="65">
        <v>428.5</v>
      </c>
      <c r="O79" s="65">
        <v>24.5</v>
      </c>
      <c r="P79" s="65">
        <v>12</v>
      </c>
      <c r="Q79" s="65">
        <v>0</v>
      </c>
      <c r="R79" s="65" t="s">
        <v>126</v>
      </c>
      <c r="S79" s="65">
        <v>23.7</v>
      </c>
      <c r="T79" s="65" t="s">
        <v>539</v>
      </c>
      <c r="U79" s="65" t="s">
        <v>540</v>
      </c>
      <c r="V79" s="65" t="s">
        <v>555</v>
      </c>
      <c r="W79" s="65">
        <v>0.9</v>
      </c>
      <c r="X79" s="65">
        <v>8.8000000000000007</v>
      </c>
      <c r="Y79" s="65">
        <v>63.2</v>
      </c>
      <c r="Z79" s="65">
        <v>0</v>
      </c>
      <c r="AA79" s="65" t="s">
        <v>541</v>
      </c>
      <c r="AB79" s="65" t="s">
        <v>542</v>
      </c>
      <c r="AC79" s="65" t="s">
        <v>543</v>
      </c>
      <c r="AD79" s="65">
        <v>0</v>
      </c>
      <c r="AE79" s="65">
        <v>100</v>
      </c>
      <c r="AF79" s="65">
        <v>18.399999999999999</v>
      </c>
      <c r="AG79" s="65">
        <v>5.4</v>
      </c>
      <c r="AH79" s="65">
        <v>3.5</v>
      </c>
      <c r="AI79" s="76">
        <v>2194587</v>
      </c>
      <c r="AJ79" s="76">
        <v>0</v>
      </c>
      <c r="AK79" s="76">
        <v>45598</v>
      </c>
      <c r="AL79" s="76">
        <v>0</v>
      </c>
      <c r="AM79" s="76">
        <v>238580</v>
      </c>
      <c r="AN79" s="76">
        <v>1800</v>
      </c>
      <c r="AO79" s="76">
        <v>2829</v>
      </c>
      <c r="AP79" s="76">
        <v>32222</v>
      </c>
      <c r="AQ79" s="76">
        <v>25790</v>
      </c>
      <c r="AR79" s="76">
        <v>18128</v>
      </c>
      <c r="AS79" s="76">
        <v>3013</v>
      </c>
      <c r="AT79" s="76">
        <v>22430</v>
      </c>
      <c r="AU79" s="76">
        <v>7629</v>
      </c>
      <c r="AV79" s="76">
        <v>0</v>
      </c>
      <c r="AW79" s="76">
        <v>0</v>
      </c>
      <c r="AX79" s="76">
        <v>0</v>
      </c>
      <c r="AY79" s="76">
        <v>72172</v>
      </c>
      <c r="AZ79" s="76">
        <v>2620860</v>
      </c>
      <c r="BA79" s="76">
        <v>2664778</v>
      </c>
      <c r="BB79" s="76">
        <v>1094286</v>
      </c>
      <c r="BC79" s="76">
        <v>7220</v>
      </c>
      <c r="BD79" s="76">
        <v>624480</v>
      </c>
      <c r="BE79" s="76">
        <v>15436</v>
      </c>
      <c r="BF79" s="76">
        <v>62687</v>
      </c>
      <c r="BG79" s="76">
        <v>0</v>
      </c>
      <c r="BH79" s="76">
        <v>95918</v>
      </c>
      <c r="BI79" s="76">
        <v>11242</v>
      </c>
      <c r="BJ79" s="76">
        <v>7717</v>
      </c>
      <c r="BK79" s="76">
        <v>21602</v>
      </c>
      <c r="BL79" s="76">
        <v>2432</v>
      </c>
      <c r="BM79" s="76">
        <v>29433</v>
      </c>
      <c r="BN79" s="76">
        <v>2368</v>
      </c>
      <c r="BO79" s="76">
        <v>64679</v>
      </c>
      <c r="BP79" s="76">
        <v>8223</v>
      </c>
      <c r="BQ79" s="76">
        <v>34734</v>
      </c>
      <c r="BR79" s="76">
        <v>34017</v>
      </c>
      <c r="BS79" s="76">
        <v>7035</v>
      </c>
      <c r="BT79" s="76">
        <v>70252</v>
      </c>
      <c r="BU79" s="76">
        <v>22035</v>
      </c>
      <c r="BV79" s="76">
        <v>0</v>
      </c>
      <c r="BW79" s="76">
        <v>13029</v>
      </c>
      <c r="BX79" s="76">
        <v>12193</v>
      </c>
      <c r="BY79" s="76">
        <v>13301</v>
      </c>
      <c r="BZ79" s="76">
        <v>110807</v>
      </c>
      <c r="CA79" s="76">
        <v>121134</v>
      </c>
      <c r="CB79" s="76">
        <v>95521</v>
      </c>
      <c r="CC79" s="76">
        <v>51098</v>
      </c>
      <c r="CD79" s="76">
        <v>0</v>
      </c>
      <c r="CE79" s="76">
        <v>0</v>
      </c>
      <c r="CF79" s="76">
        <v>3860</v>
      </c>
      <c r="CG79" s="76">
        <v>0</v>
      </c>
      <c r="CH79" s="76">
        <v>0</v>
      </c>
      <c r="CI79" s="76">
        <v>2588961</v>
      </c>
      <c r="CJ79" s="76">
        <v>2636739</v>
      </c>
      <c r="CK79" s="76">
        <v>100906</v>
      </c>
      <c r="CL79" s="76">
        <v>0</v>
      </c>
      <c r="CM79" s="76">
        <v>1</v>
      </c>
      <c r="CN79" s="76">
        <v>27305</v>
      </c>
      <c r="CO79" s="76">
        <v>0</v>
      </c>
      <c r="CP79" s="76">
        <v>3860</v>
      </c>
      <c r="CQ79" s="76">
        <v>0</v>
      </c>
      <c r="CR79" s="76">
        <v>11526</v>
      </c>
      <c r="CS79" s="76">
        <v>0</v>
      </c>
      <c r="CT79" s="76">
        <v>19640</v>
      </c>
      <c r="CU79" s="76">
        <v>54171</v>
      </c>
      <c r="CV79" s="76">
        <v>74776</v>
      </c>
      <c r="CW79" s="76">
        <v>0</v>
      </c>
      <c r="CX79" s="76">
        <v>0</v>
      </c>
      <c r="CY79" s="76">
        <v>0</v>
      </c>
      <c r="CZ79" s="76">
        <v>128947</v>
      </c>
      <c r="DA79" s="76">
        <v>28039</v>
      </c>
      <c r="DB79" s="76">
        <v>2555566</v>
      </c>
      <c r="DC79" s="76">
        <v>2199216</v>
      </c>
      <c r="DD79" s="76">
        <v>72172</v>
      </c>
      <c r="DE79" s="76">
        <v>284178</v>
      </c>
      <c r="DF79" s="76">
        <v>109212</v>
      </c>
      <c r="DG79" s="76">
        <v>2664778</v>
      </c>
      <c r="DH79" s="76">
        <v>149956</v>
      </c>
      <c r="DI79" s="76">
        <v>117309</v>
      </c>
      <c r="DJ79" s="76">
        <v>2048718</v>
      </c>
      <c r="DK79" s="76">
        <v>31801</v>
      </c>
      <c r="DL79" s="76">
        <v>111916</v>
      </c>
      <c r="DM79" s="76">
        <v>110807</v>
      </c>
      <c r="DN79" s="76">
        <v>207009</v>
      </c>
      <c r="DO79" s="76">
        <v>251935</v>
      </c>
      <c r="DP79" s="76">
        <v>92287</v>
      </c>
      <c r="DQ79" s="76">
        <v>146619</v>
      </c>
      <c r="DR79" s="76">
        <v>3860</v>
      </c>
      <c r="DS79" s="76">
        <v>0</v>
      </c>
      <c r="DT79" s="76">
        <v>2636739</v>
      </c>
    </row>
    <row r="80" spans="1:124" x14ac:dyDescent="0.25">
      <c r="A80" s="65">
        <v>302</v>
      </c>
      <c r="B80" s="65" t="s">
        <v>565</v>
      </c>
      <c r="C80" s="65" t="s">
        <v>535</v>
      </c>
      <c r="D80" s="65" t="s">
        <v>555</v>
      </c>
      <c r="E80" s="65">
        <v>3520</v>
      </c>
      <c r="F80" s="65">
        <v>3023520</v>
      </c>
      <c r="G80" s="65">
        <v>135086</v>
      </c>
      <c r="H80" s="65" t="s">
        <v>332</v>
      </c>
      <c r="I80" s="65" t="s">
        <v>536</v>
      </c>
      <c r="J80" s="65" t="s">
        <v>537</v>
      </c>
      <c r="K80" s="65">
        <v>4</v>
      </c>
      <c r="L80" s="65">
        <v>11</v>
      </c>
      <c r="M80" s="65" t="s">
        <v>538</v>
      </c>
      <c r="N80" s="65">
        <v>419</v>
      </c>
      <c r="O80" s="65">
        <v>0</v>
      </c>
      <c r="P80" s="65">
        <v>12</v>
      </c>
      <c r="Q80" s="65">
        <v>0</v>
      </c>
      <c r="R80" s="65" t="s">
        <v>126</v>
      </c>
      <c r="S80" s="65">
        <v>20.6</v>
      </c>
      <c r="T80" s="65" t="s">
        <v>539</v>
      </c>
      <c r="U80" s="65" t="s">
        <v>540</v>
      </c>
      <c r="V80" s="65" t="s">
        <v>555</v>
      </c>
      <c r="W80" s="65">
        <v>2.1</v>
      </c>
      <c r="X80" s="65">
        <v>5.7</v>
      </c>
      <c r="Y80" s="65">
        <v>12.4</v>
      </c>
      <c r="Z80" s="65">
        <v>0</v>
      </c>
      <c r="AA80" s="65" t="s">
        <v>541</v>
      </c>
      <c r="AB80" s="65" t="s">
        <v>542</v>
      </c>
      <c r="AC80" s="65" t="s">
        <v>543</v>
      </c>
      <c r="AD80" s="65">
        <v>0</v>
      </c>
      <c r="AE80" s="65">
        <v>88.8</v>
      </c>
      <c r="AF80" s="65">
        <v>12.1</v>
      </c>
      <c r="AG80" s="65">
        <v>7.5</v>
      </c>
      <c r="AH80" s="65">
        <v>1.4</v>
      </c>
      <c r="AI80" s="76">
        <v>1550451</v>
      </c>
      <c r="AJ80" s="76">
        <v>0</v>
      </c>
      <c r="AK80" s="76">
        <v>95407</v>
      </c>
      <c r="AL80" s="76">
        <v>0</v>
      </c>
      <c r="AM80" s="76">
        <v>3620</v>
      </c>
      <c r="AN80" s="76">
        <v>22858</v>
      </c>
      <c r="AO80" s="76">
        <v>1645</v>
      </c>
      <c r="AP80" s="76">
        <v>13068</v>
      </c>
      <c r="AQ80" s="76">
        <v>86182</v>
      </c>
      <c r="AR80" s="76">
        <v>12464</v>
      </c>
      <c r="AS80" s="76">
        <v>1904</v>
      </c>
      <c r="AT80" s="76">
        <v>54789</v>
      </c>
      <c r="AU80" s="76">
        <v>632828</v>
      </c>
      <c r="AV80" s="76">
        <v>0</v>
      </c>
      <c r="AW80" s="76">
        <v>0</v>
      </c>
      <c r="AX80" s="76">
        <v>0</v>
      </c>
      <c r="AY80" s="76">
        <v>97714</v>
      </c>
      <c r="AZ80" s="76">
        <v>2474284</v>
      </c>
      <c r="BA80" s="76">
        <v>2572930</v>
      </c>
      <c r="BB80" s="76">
        <v>1014733</v>
      </c>
      <c r="BC80" s="76">
        <v>30619</v>
      </c>
      <c r="BD80" s="76">
        <v>391818</v>
      </c>
      <c r="BE80" s="76">
        <v>39754</v>
      </c>
      <c r="BF80" s="76">
        <v>124392</v>
      </c>
      <c r="BG80" s="76">
        <v>0</v>
      </c>
      <c r="BH80" s="76">
        <v>19696</v>
      </c>
      <c r="BI80" s="76">
        <v>9052</v>
      </c>
      <c r="BJ80" s="76">
        <v>6683</v>
      </c>
      <c r="BK80" s="76">
        <v>13416</v>
      </c>
      <c r="BL80" s="76">
        <v>0</v>
      </c>
      <c r="BM80" s="76">
        <v>101886</v>
      </c>
      <c r="BN80" s="76">
        <v>1033</v>
      </c>
      <c r="BO80" s="76">
        <v>38244</v>
      </c>
      <c r="BP80" s="76">
        <v>7234</v>
      </c>
      <c r="BQ80" s="76">
        <v>22110</v>
      </c>
      <c r="BR80" s="76">
        <v>11566</v>
      </c>
      <c r="BS80" s="76">
        <v>111893</v>
      </c>
      <c r="BT80" s="76">
        <v>112880</v>
      </c>
      <c r="BU80" s="76">
        <v>22436</v>
      </c>
      <c r="BV80" s="76">
        <v>0</v>
      </c>
      <c r="BW80" s="76">
        <v>10707</v>
      </c>
      <c r="BX80" s="76">
        <v>33227</v>
      </c>
      <c r="BY80" s="76">
        <v>3646</v>
      </c>
      <c r="BZ80" s="76">
        <v>177269</v>
      </c>
      <c r="CA80" s="76">
        <v>82247</v>
      </c>
      <c r="CB80" s="76">
        <v>46159</v>
      </c>
      <c r="CC80" s="76">
        <v>50432</v>
      </c>
      <c r="CD80" s="76">
        <v>0</v>
      </c>
      <c r="CE80" s="76">
        <v>0</v>
      </c>
      <c r="CF80" s="76">
        <v>12523</v>
      </c>
      <c r="CG80" s="76">
        <v>0</v>
      </c>
      <c r="CH80" s="76">
        <v>0</v>
      </c>
      <c r="CI80" s="76">
        <v>2384486</v>
      </c>
      <c r="CJ80" s="76">
        <v>2495655</v>
      </c>
      <c r="CK80" s="76">
        <v>37545</v>
      </c>
      <c r="CL80" s="76">
        <v>0</v>
      </c>
      <c r="CM80" s="76">
        <v>0</v>
      </c>
      <c r="CN80" s="76">
        <v>0</v>
      </c>
      <c r="CO80" s="76">
        <v>0</v>
      </c>
      <c r="CP80" s="76">
        <v>12523</v>
      </c>
      <c r="CQ80" s="76">
        <v>0</v>
      </c>
      <c r="CR80" s="76">
        <v>0</v>
      </c>
      <c r="CS80" s="76">
        <v>0</v>
      </c>
      <c r="CT80" s="76">
        <v>12523</v>
      </c>
      <c r="CU80" s="76">
        <v>52431</v>
      </c>
      <c r="CV80" s="76">
        <v>62389</v>
      </c>
      <c r="CW80" s="76">
        <v>0</v>
      </c>
      <c r="CX80" s="76">
        <v>0</v>
      </c>
      <c r="CY80" s="76">
        <v>0</v>
      </c>
      <c r="CZ80" s="76">
        <v>114820</v>
      </c>
      <c r="DA80" s="76">
        <v>77275</v>
      </c>
      <c r="DB80" s="76">
        <v>1771695</v>
      </c>
      <c r="DC80" s="76">
        <v>1574954</v>
      </c>
      <c r="DD80" s="76">
        <v>97714</v>
      </c>
      <c r="DE80" s="76">
        <v>99027</v>
      </c>
      <c r="DF80" s="76">
        <v>801235</v>
      </c>
      <c r="DG80" s="76">
        <v>2572930</v>
      </c>
      <c r="DH80" s="76">
        <v>126282</v>
      </c>
      <c r="DI80" s="76">
        <v>35431</v>
      </c>
      <c r="DJ80" s="76">
        <v>1692656</v>
      </c>
      <c r="DK80" s="76">
        <v>102919</v>
      </c>
      <c r="DL80" s="76">
        <v>180917</v>
      </c>
      <c r="DM80" s="76">
        <v>177269</v>
      </c>
      <c r="DN80" s="76">
        <v>363299</v>
      </c>
      <c r="DO80" s="76">
        <v>242614</v>
      </c>
      <c r="DP80" s="76">
        <v>135316</v>
      </c>
      <c r="DQ80" s="76">
        <v>96591</v>
      </c>
      <c r="DR80" s="76">
        <v>12523</v>
      </c>
      <c r="DS80" s="76">
        <v>0</v>
      </c>
      <c r="DT80" s="76">
        <v>2495655</v>
      </c>
    </row>
    <row r="81" spans="1:124" x14ac:dyDescent="0.25">
      <c r="A81" s="65">
        <v>302</v>
      </c>
      <c r="B81" s="65" t="s">
        <v>565</v>
      </c>
      <c r="C81" s="65" t="s">
        <v>535</v>
      </c>
      <c r="D81" s="65" t="s">
        <v>555</v>
      </c>
      <c r="E81" s="65">
        <v>3521</v>
      </c>
      <c r="F81" s="65">
        <v>3023521</v>
      </c>
      <c r="G81" s="65">
        <v>103119</v>
      </c>
      <c r="H81" s="65" t="s">
        <v>614</v>
      </c>
      <c r="I81" s="65" t="s">
        <v>557</v>
      </c>
      <c r="J81" s="65" t="s">
        <v>557</v>
      </c>
      <c r="K81" s="65">
        <v>3</v>
      </c>
      <c r="L81" s="65">
        <v>15</v>
      </c>
      <c r="M81" s="65" t="s">
        <v>538</v>
      </c>
      <c r="N81" s="65">
        <v>1350</v>
      </c>
      <c r="O81" s="65">
        <v>16.7</v>
      </c>
      <c r="P81" s="65">
        <v>12</v>
      </c>
      <c r="Q81" s="65">
        <v>0</v>
      </c>
      <c r="R81" s="65" t="s">
        <v>126</v>
      </c>
      <c r="S81" s="65">
        <v>76.3</v>
      </c>
      <c r="T81" s="65" t="s">
        <v>539</v>
      </c>
      <c r="U81" s="65" t="s">
        <v>540</v>
      </c>
      <c r="V81" s="65" t="s">
        <v>555</v>
      </c>
      <c r="W81" s="65">
        <v>1.7</v>
      </c>
      <c r="X81" s="65">
        <v>10.5</v>
      </c>
      <c r="Y81" s="65">
        <v>68.400000000000006</v>
      </c>
      <c r="Z81" s="65">
        <v>0</v>
      </c>
      <c r="AA81" s="65" t="s">
        <v>549</v>
      </c>
      <c r="AB81" s="65" t="s">
        <v>542</v>
      </c>
      <c r="AC81" s="65" t="s">
        <v>543</v>
      </c>
      <c r="AD81" s="65">
        <v>0</v>
      </c>
      <c r="AE81" s="65">
        <v>40.4</v>
      </c>
      <c r="AF81" s="65">
        <v>28.8</v>
      </c>
      <c r="AG81" s="65">
        <v>21.6</v>
      </c>
      <c r="AH81" s="65">
        <v>6.8</v>
      </c>
      <c r="AI81" s="76">
        <v>6309492</v>
      </c>
      <c r="AJ81" s="76">
        <v>0</v>
      </c>
      <c r="AK81" s="76">
        <v>214867</v>
      </c>
      <c r="AL81" s="76">
        <v>0</v>
      </c>
      <c r="AM81" s="76">
        <v>366984</v>
      </c>
      <c r="AN81" s="76">
        <v>18477</v>
      </c>
      <c r="AO81" s="76">
        <v>22078</v>
      </c>
      <c r="AP81" s="76">
        <v>52008</v>
      </c>
      <c r="AQ81" s="76">
        <v>202641</v>
      </c>
      <c r="AR81" s="76">
        <v>0</v>
      </c>
      <c r="AS81" s="76">
        <v>0</v>
      </c>
      <c r="AT81" s="76">
        <v>143401</v>
      </c>
      <c r="AU81" s="76">
        <v>102550</v>
      </c>
      <c r="AV81" s="76">
        <v>0</v>
      </c>
      <c r="AW81" s="76">
        <v>0</v>
      </c>
      <c r="AX81" s="76">
        <v>0</v>
      </c>
      <c r="AY81" s="76">
        <v>107799</v>
      </c>
      <c r="AZ81" s="76">
        <v>7337656</v>
      </c>
      <c r="BA81" s="76">
        <v>7540297</v>
      </c>
      <c r="BB81" s="76">
        <v>3614166</v>
      </c>
      <c r="BC81" s="76">
        <v>0</v>
      </c>
      <c r="BD81" s="76">
        <v>949771</v>
      </c>
      <c r="BE81" s="76">
        <v>144448</v>
      </c>
      <c r="BF81" s="76">
        <v>474716</v>
      </c>
      <c r="BG81" s="76">
        <v>0</v>
      </c>
      <c r="BH81" s="76">
        <v>117000</v>
      </c>
      <c r="BI81" s="76">
        <v>116904</v>
      </c>
      <c r="BJ81" s="76">
        <v>23438</v>
      </c>
      <c r="BK81" s="76">
        <v>1624</v>
      </c>
      <c r="BL81" s="76">
        <v>10668</v>
      </c>
      <c r="BM81" s="76">
        <v>37529</v>
      </c>
      <c r="BN81" s="76">
        <v>18865</v>
      </c>
      <c r="BO81" s="76">
        <v>110471</v>
      </c>
      <c r="BP81" s="76">
        <v>8957</v>
      </c>
      <c r="BQ81" s="76">
        <v>157025</v>
      </c>
      <c r="BR81" s="76">
        <v>42305</v>
      </c>
      <c r="BS81" s="76">
        <v>62848</v>
      </c>
      <c r="BT81" s="76">
        <v>316541</v>
      </c>
      <c r="BU81" s="76">
        <v>84119</v>
      </c>
      <c r="BV81" s="76">
        <v>1</v>
      </c>
      <c r="BW81" s="76">
        <v>87172</v>
      </c>
      <c r="BX81" s="76">
        <v>41332</v>
      </c>
      <c r="BY81" s="76">
        <v>29640</v>
      </c>
      <c r="BZ81" s="76">
        <v>339669</v>
      </c>
      <c r="CA81" s="76">
        <v>253439</v>
      </c>
      <c r="CB81" s="76">
        <v>280426</v>
      </c>
      <c r="CC81" s="76">
        <v>73158</v>
      </c>
      <c r="CD81" s="76">
        <v>0</v>
      </c>
      <c r="CE81" s="76">
        <v>0</v>
      </c>
      <c r="CF81" s="76">
        <v>120857</v>
      </c>
      <c r="CG81" s="76">
        <v>0</v>
      </c>
      <c r="CH81" s="76">
        <v>0</v>
      </c>
      <c r="CI81" s="76">
        <v>7193591</v>
      </c>
      <c r="CJ81" s="76">
        <v>7517089</v>
      </c>
      <c r="CK81" s="76">
        <v>309312</v>
      </c>
      <c r="CL81" s="76">
        <v>0</v>
      </c>
      <c r="CM81" s="76">
        <v>0</v>
      </c>
      <c r="CN81" s="76">
        <v>0</v>
      </c>
      <c r="CO81" s="76">
        <v>0</v>
      </c>
      <c r="CP81" s="76">
        <v>0</v>
      </c>
      <c r="CQ81" s="76">
        <v>0</v>
      </c>
      <c r="CR81" s="76">
        <v>0</v>
      </c>
      <c r="CS81" s="76">
        <v>0</v>
      </c>
      <c r="CT81" s="76">
        <v>0</v>
      </c>
      <c r="CU81" s="76">
        <v>25806</v>
      </c>
      <c r="CV81" s="76">
        <v>306713</v>
      </c>
      <c r="CW81" s="76">
        <v>0</v>
      </c>
      <c r="CX81" s="76">
        <v>0</v>
      </c>
      <c r="CY81" s="76">
        <v>0</v>
      </c>
      <c r="CZ81" s="76">
        <v>332519</v>
      </c>
      <c r="DA81" s="76">
        <v>23208</v>
      </c>
      <c r="DB81" s="76">
        <v>7039697</v>
      </c>
      <c r="DC81" s="76">
        <v>6350047</v>
      </c>
      <c r="DD81" s="76">
        <v>107799</v>
      </c>
      <c r="DE81" s="76">
        <v>581851</v>
      </c>
      <c r="DF81" s="76">
        <v>500600</v>
      </c>
      <c r="DG81" s="76">
        <v>7540297</v>
      </c>
      <c r="DH81" s="76">
        <v>255063</v>
      </c>
      <c r="DI81" s="76">
        <v>268010</v>
      </c>
      <c r="DJ81" s="76">
        <v>5561726</v>
      </c>
      <c r="DK81" s="76">
        <v>56394</v>
      </c>
      <c r="DL81" s="76">
        <v>311313</v>
      </c>
      <c r="DM81" s="76">
        <v>339669</v>
      </c>
      <c r="DN81" s="76">
        <v>652136</v>
      </c>
      <c r="DO81" s="76">
        <v>841417</v>
      </c>
      <c r="DP81" s="76">
        <v>400661</v>
      </c>
      <c r="DQ81" s="76">
        <v>353584</v>
      </c>
      <c r="DR81" s="76">
        <v>120857</v>
      </c>
      <c r="DS81" s="76">
        <v>0</v>
      </c>
      <c r="DT81" s="76">
        <v>7517089</v>
      </c>
    </row>
    <row r="82" spans="1:124" x14ac:dyDescent="0.25">
      <c r="A82" s="65">
        <v>302</v>
      </c>
      <c r="B82" s="65" t="s">
        <v>565</v>
      </c>
      <c r="C82" s="65" t="s">
        <v>535</v>
      </c>
      <c r="D82" s="65" t="s">
        <v>555</v>
      </c>
      <c r="E82" s="65">
        <v>3523</v>
      </c>
      <c r="F82" s="65">
        <v>3023523</v>
      </c>
      <c r="G82" s="65">
        <v>135226</v>
      </c>
      <c r="H82" s="65" t="s">
        <v>330</v>
      </c>
      <c r="I82" s="65" t="s">
        <v>536</v>
      </c>
      <c r="J82" s="65" t="s">
        <v>537</v>
      </c>
      <c r="K82" s="65">
        <v>3</v>
      </c>
      <c r="L82" s="65">
        <v>11</v>
      </c>
      <c r="M82" s="65" t="s">
        <v>547</v>
      </c>
      <c r="N82" s="65">
        <v>653</v>
      </c>
      <c r="O82" s="65">
        <v>10.6</v>
      </c>
      <c r="P82" s="65">
        <v>12</v>
      </c>
      <c r="Q82" s="65">
        <v>0</v>
      </c>
      <c r="R82" s="65" t="s">
        <v>126</v>
      </c>
      <c r="S82" s="65">
        <v>30.1</v>
      </c>
      <c r="T82" s="65" t="s">
        <v>539</v>
      </c>
      <c r="U82" s="65" t="s">
        <v>540</v>
      </c>
      <c r="V82" s="65" t="s">
        <v>555</v>
      </c>
      <c r="W82" s="65">
        <v>1.6</v>
      </c>
      <c r="X82" s="65">
        <v>9.3000000000000007</v>
      </c>
      <c r="Y82" s="65">
        <v>37.4</v>
      </c>
      <c r="Z82" s="65">
        <v>0</v>
      </c>
      <c r="AA82" s="65" t="s">
        <v>541</v>
      </c>
      <c r="AB82" s="65" t="s">
        <v>542</v>
      </c>
      <c r="AC82" s="65" t="s">
        <v>543</v>
      </c>
      <c r="AD82" s="65">
        <v>0</v>
      </c>
      <c r="AE82" s="65">
        <v>96</v>
      </c>
      <c r="AF82" s="65">
        <v>25.6</v>
      </c>
      <c r="AG82" s="65">
        <v>11</v>
      </c>
      <c r="AH82" s="65">
        <v>11.2</v>
      </c>
      <c r="AI82" s="76">
        <v>2910172</v>
      </c>
      <c r="AJ82" s="76">
        <v>0</v>
      </c>
      <c r="AK82" s="76">
        <v>113846</v>
      </c>
      <c r="AL82" s="76">
        <v>0</v>
      </c>
      <c r="AM82" s="76">
        <v>166500</v>
      </c>
      <c r="AN82" s="76">
        <v>194</v>
      </c>
      <c r="AO82" s="76">
        <v>15409</v>
      </c>
      <c r="AP82" s="76">
        <v>136351</v>
      </c>
      <c r="AQ82" s="76">
        <v>65626</v>
      </c>
      <c r="AR82" s="76">
        <v>10208</v>
      </c>
      <c r="AS82" s="76">
        <v>7469</v>
      </c>
      <c r="AT82" s="76">
        <v>77753</v>
      </c>
      <c r="AU82" s="76">
        <v>26572</v>
      </c>
      <c r="AV82" s="76">
        <v>0</v>
      </c>
      <c r="AW82" s="76">
        <v>0</v>
      </c>
      <c r="AX82" s="76">
        <v>0</v>
      </c>
      <c r="AY82" s="76">
        <v>115546</v>
      </c>
      <c r="AZ82" s="76">
        <v>3569812</v>
      </c>
      <c r="BA82" s="76">
        <v>3645646</v>
      </c>
      <c r="BB82" s="76">
        <v>1598753</v>
      </c>
      <c r="BC82" s="76">
        <v>0</v>
      </c>
      <c r="BD82" s="76">
        <v>881575</v>
      </c>
      <c r="BE82" s="76">
        <v>150269</v>
      </c>
      <c r="BF82" s="76">
        <v>139792</v>
      </c>
      <c r="BG82" s="76">
        <v>0</v>
      </c>
      <c r="BH82" s="76">
        <v>137613</v>
      </c>
      <c r="BI82" s="76">
        <v>21279</v>
      </c>
      <c r="BJ82" s="76">
        <v>13442</v>
      </c>
      <c r="BK82" s="76">
        <v>31922</v>
      </c>
      <c r="BL82" s="76">
        <v>3723</v>
      </c>
      <c r="BM82" s="76">
        <v>27270</v>
      </c>
      <c r="BN82" s="76">
        <v>3970</v>
      </c>
      <c r="BO82" s="76">
        <v>7292</v>
      </c>
      <c r="BP82" s="76">
        <v>5122</v>
      </c>
      <c r="BQ82" s="76">
        <v>35173</v>
      </c>
      <c r="BR82" s="76">
        <v>54891</v>
      </c>
      <c r="BS82" s="76">
        <v>7589</v>
      </c>
      <c r="BT82" s="76">
        <v>131227</v>
      </c>
      <c r="BU82" s="76">
        <v>19627</v>
      </c>
      <c r="BV82" s="76">
        <v>0</v>
      </c>
      <c r="BW82" s="76">
        <v>17160</v>
      </c>
      <c r="BX82" s="76">
        <v>15681</v>
      </c>
      <c r="BY82" s="76">
        <v>1737</v>
      </c>
      <c r="BZ82" s="76">
        <v>173904</v>
      </c>
      <c r="CA82" s="76">
        <v>24349</v>
      </c>
      <c r="CB82" s="76">
        <v>115423</v>
      </c>
      <c r="CC82" s="76">
        <v>51212</v>
      </c>
      <c r="CD82" s="76">
        <v>0</v>
      </c>
      <c r="CE82" s="76">
        <v>0</v>
      </c>
      <c r="CF82" s="76">
        <v>0</v>
      </c>
      <c r="CG82" s="76">
        <v>0</v>
      </c>
      <c r="CH82" s="76">
        <v>0</v>
      </c>
      <c r="CI82" s="76">
        <v>3594161</v>
      </c>
      <c r="CJ82" s="76">
        <v>3669995</v>
      </c>
      <c r="CK82" s="76">
        <v>309496</v>
      </c>
      <c r="CL82" s="76">
        <v>0</v>
      </c>
      <c r="CM82" s="76">
        <v>9203</v>
      </c>
      <c r="CN82" s="76">
        <v>34449</v>
      </c>
      <c r="CO82" s="76">
        <v>0</v>
      </c>
      <c r="CP82" s="76">
        <v>0</v>
      </c>
      <c r="CQ82" s="76">
        <v>0</v>
      </c>
      <c r="CR82" s="76">
        <v>20175</v>
      </c>
      <c r="CS82" s="76">
        <v>0</v>
      </c>
      <c r="CT82" s="76">
        <v>0</v>
      </c>
      <c r="CU82" s="76">
        <v>42748</v>
      </c>
      <c r="CV82" s="76">
        <v>242399</v>
      </c>
      <c r="CW82" s="76">
        <v>23477</v>
      </c>
      <c r="CX82" s="76">
        <v>0</v>
      </c>
      <c r="CY82" s="76">
        <v>0</v>
      </c>
      <c r="CZ82" s="76">
        <v>285147</v>
      </c>
      <c r="DA82" s="76">
        <v>-24349</v>
      </c>
      <c r="DB82" s="76">
        <v>3321667</v>
      </c>
      <c r="DC82" s="76">
        <v>2925775</v>
      </c>
      <c r="DD82" s="76">
        <v>115546</v>
      </c>
      <c r="DE82" s="76">
        <v>280346</v>
      </c>
      <c r="DF82" s="76">
        <v>323979</v>
      </c>
      <c r="DG82" s="76">
        <v>3645646</v>
      </c>
      <c r="DH82" s="76">
        <v>56271</v>
      </c>
      <c r="DI82" s="76">
        <v>176057</v>
      </c>
      <c r="DJ82" s="76">
        <v>2852448</v>
      </c>
      <c r="DK82" s="76">
        <v>31240</v>
      </c>
      <c r="DL82" s="76">
        <v>188801</v>
      </c>
      <c r="DM82" s="76">
        <v>173904</v>
      </c>
      <c r="DN82" s="76">
        <v>292360</v>
      </c>
      <c r="DO82" s="76">
        <v>334649</v>
      </c>
      <c r="DP82" s="76">
        <v>150854</v>
      </c>
      <c r="DQ82" s="76">
        <v>166635</v>
      </c>
      <c r="DR82" s="76">
        <v>0</v>
      </c>
      <c r="DS82" s="76">
        <v>0</v>
      </c>
      <c r="DT82" s="76">
        <v>3669995</v>
      </c>
    </row>
    <row r="83" spans="1:124" x14ac:dyDescent="0.25">
      <c r="A83" s="65">
        <v>302</v>
      </c>
      <c r="B83" s="65" t="s">
        <v>565</v>
      </c>
      <c r="C83" s="65" t="s">
        <v>535</v>
      </c>
      <c r="D83" s="65" t="s">
        <v>555</v>
      </c>
      <c r="E83" s="65">
        <v>3524</v>
      </c>
      <c r="F83" s="65">
        <v>3023524</v>
      </c>
      <c r="G83" s="65">
        <v>136402</v>
      </c>
      <c r="H83" s="65" t="s">
        <v>329</v>
      </c>
      <c r="I83" s="65" t="s">
        <v>536</v>
      </c>
      <c r="J83" s="65" t="s">
        <v>537</v>
      </c>
      <c r="K83" s="65">
        <v>3</v>
      </c>
      <c r="L83" s="65">
        <v>11</v>
      </c>
      <c r="M83" s="65" t="s">
        <v>538</v>
      </c>
      <c r="N83" s="65">
        <v>210</v>
      </c>
      <c r="O83" s="65">
        <v>3.8</v>
      </c>
      <c r="P83" s="65">
        <v>12</v>
      </c>
      <c r="Q83" s="65">
        <v>0</v>
      </c>
      <c r="R83" s="65" t="s">
        <v>126</v>
      </c>
      <c r="S83" s="65">
        <v>15.7</v>
      </c>
      <c r="T83" s="65" t="s">
        <v>539</v>
      </c>
      <c r="U83" s="65" t="s">
        <v>540</v>
      </c>
      <c r="V83" s="65" t="s">
        <v>555</v>
      </c>
      <c r="W83" s="65">
        <v>2.4</v>
      </c>
      <c r="X83" s="65">
        <v>15.2</v>
      </c>
      <c r="Y83" s="65">
        <v>7.1</v>
      </c>
      <c r="Z83" s="65">
        <v>0</v>
      </c>
      <c r="AA83" s="65" t="s">
        <v>541</v>
      </c>
      <c r="AB83" s="65" t="s">
        <v>542</v>
      </c>
      <c r="AC83" s="65" t="s">
        <v>543</v>
      </c>
      <c r="AD83" s="65">
        <v>0</v>
      </c>
      <c r="AE83" s="65">
        <v>64.5</v>
      </c>
      <c r="AF83" s="65">
        <v>14.5</v>
      </c>
      <c r="AG83" s="65">
        <v>3</v>
      </c>
      <c r="AH83" s="65">
        <v>1</v>
      </c>
      <c r="AI83" s="76">
        <v>929907</v>
      </c>
      <c r="AJ83" s="76">
        <v>0</v>
      </c>
      <c r="AK83" s="76">
        <v>67548</v>
      </c>
      <c r="AL83" s="76">
        <v>0</v>
      </c>
      <c r="AM83" s="76">
        <v>14520</v>
      </c>
      <c r="AN83" s="76">
        <v>51968</v>
      </c>
      <c r="AO83" s="76">
        <v>495</v>
      </c>
      <c r="AP83" s="76">
        <v>23663</v>
      </c>
      <c r="AQ83" s="76">
        <v>14294</v>
      </c>
      <c r="AR83" s="76">
        <v>0</v>
      </c>
      <c r="AS83" s="76">
        <v>1005</v>
      </c>
      <c r="AT83" s="76">
        <v>16642</v>
      </c>
      <c r="AU83" s="76">
        <v>524724</v>
      </c>
      <c r="AV83" s="76">
        <v>0</v>
      </c>
      <c r="AW83" s="76">
        <v>0</v>
      </c>
      <c r="AX83" s="76">
        <v>0</v>
      </c>
      <c r="AY83" s="76">
        <v>49247</v>
      </c>
      <c r="AZ83" s="76">
        <v>1679719</v>
      </c>
      <c r="BA83" s="76">
        <v>1694013</v>
      </c>
      <c r="BB83" s="76">
        <v>801878</v>
      </c>
      <c r="BC83" s="76">
        <v>0</v>
      </c>
      <c r="BD83" s="76">
        <v>302353</v>
      </c>
      <c r="BE83" s="76">
        <v>24685</v>
      </c>
      <c r="BF83" s="76">
        <v>92616</v>
      </c>
      <c r="BG83" s="76">
        <v>0</v>
      </c>
      <c r="BH83" s="76">
        <v>0</v>
      </c>
      <c r="BI83" s="76">
        <v>30775</v>
      </c>
      <c r="BJ83" s="76">
        <v>2466</v>
      </c>
      <c r="BK83" s="76">
        <v>320</v>
      </c>
      <c r="BL83" s="76">
        <v>1146</v>
      </c>
      <c r="BM83" s="76">
        <v>57731</v>
      </c>
      <c r="BN83" s="76">
        <v>18417</v>
      </c>
      <c r="BO83" s="76">
        <v>31373</v>
      </c>
      <c r="BP83" s="76">
        <v>3052</v>
      </c>
      <c r="BQ83" s="76">
        <v>18808</v>
      </c>
      <c r="BR83" s="76">
        <v>7439</v>
      </c>
      <c r="BS83" s="76">
        <v>61140</v>
      </c>
      <c r="BT83" s="76">
        <v>83624</v>
      </c>
      <c r="BU83" s="76">
        <v>58918</v>
      </c>
      <c r="BV83" s="76">
        <v>0</v>
      </c>
      <c r="BW83" s="76">
        <v>10794</v>
      </c>
      <c r="BX83" s="76">
        <v>14886</v>
      </c>
      <c r="BY83" s="76">
        <v>2738</v>
      </c>
      <c r="BZ83" s="76">
        <v>49779</v>
      </c>
      <c r="CA83" s="76">
        <v>18906</v>
      </c>
      <c r="CB83" s="76">
        <v>47121</v>
      </c>
      <c r="CC83" s="76">
        <v>25459</v>
      </c>
      <c r="CD83" s="76">
        <v>0</v>
      </c>
      <c r="CE83" s="76">
        <v>0</v>
      </c>
      <c r="CF83" s="76">
        <v>0</v>
      </c>
      <c r="CG83" s="76">
        <v>0</v>
      </c>
      <c r="CH83" s="76">
        <v>0</v>
      </c>
      <c r="CI83" s="76">
        <v>1752130</v>
      </c>
      <c r="CJ83" s="76">
        <v>1766424</v>
      </c>
      <c r="CK83" s="76">
        <v>72683</v>
      </c>
      <c r="CL83" s="76">
        <v>0</v>
      </c>
      <c r="CM83" s="76">
        <v>0</v>
      </c>
      <c r="CN83" s="76">
        <v>0</v>
      </c>
      <c r="CO83" s="76">
        <v>0</v>
      </c>
      <c r="CP83" s="76">
        <v>0</v>
      </c>
      <c r="CQ83" s="76">
        <v>0</v>
      </c>
      <c r="CR83" s="76">
        <v>0</v>
      </c>
      <c r="CS83" s="76">
        <v>0</v>
      </c>
      <c r="CT83" s="76">
        <v>0</v>
      </c>
      <c r="CU83" s="76">
        <v>0</v>
      </c>
      <c r="CV83" s="76">
        <v>272</v>
      </c>
      <c r="CW83" s="76">
        <v>0</v>
      </c>
      <c r="CX83" s="76">
        <v>0</v>
      </c>
      <c r="CY83" s="76">
        <v>0</v>
      </c>
      <c r="CZ83" s="76">
        <v>272</v>
      </c>
      <c r="DA83" s="76">
        <v>-72411</v>
      </c>
      <c r="DB83" s="76">
        <v>1113685</v>
      </c>
      <c r="DC83" s="76">
        <v>982370</v>
      </c>
      <c r="DD83" s="76">
        <v>49247</v>
      </c>
      <c r="DE83" s="76">
        <v>82068</v>
      </c>
      <c r="DF83" s="76">
        <v>580328</v>
      </c>
      <c r="DG83" s="76">
        <v>1694013</v>
      </c>
      <c r="DH83" s="76">
        <v>19226</v>
      </c>
      <c r="DI83" s="76">
        <v>34387</v>
      </c>
      <c r="DJ83" s="76">
        <v>1250460</v>
      </c>
      <c r="DK83" s="76">
        <v>76148</v>
      </c>
      <c r="DL83" s="76">
        <v>132206</v>
      </c>
      <c r="DM83" s="76">
        <v>49779</v>
      </c>
      <c r="DN83" s="76">
        <v>155104</v>
      </c>
      <c r="DO83" s="76">
        <v>225916</v>
      </c>
      <c r="DP83" s="76">
        <v>142542</v>
      </c>
      <c r="DQ83" s="76">
        <v>72580</v>
      </c>
      <c r="DR83" s="76">
        <v>0</v>
      </c>
      <c r="DS83" s="76">
        <v>0</v>
      </c>
      <c r="DT83" s="76">
        <v>1766424</v>
      </c>
    </row>
    <row r="84" spans="1:124" x14ac:dyDescent="0.25">
      <c r="A84" s="65">
        <v>302</v>
      </c>
      <c r="B84" s="65" t="s">
        <v>565</v>
      </c>
      <c r="C84" s="65" t="s">
        <v>535</v>
      </c>
      <c r="D84" s="65" t="s">
        <v>555</v>
      </c>
      <c r="E84" s="65">
        <v>4003</v>
      </c>
      <c r="F84" s="65">
        <v>3024003</v>
      </c>
      <c r="G84" s="65">
        <v>101345</v>
      </c>
      <c r="H84" s="65" t="s">
        <v>145</v>
      </c>
      <c r="I84" s="65" t="s">
        <v>548</v>
      </c>
      <c r="J84" s="65" t="s">
        <v>548</v>
      </c>
      <c r="K84" s="65">
        <v>11</v>
      </c>
      <c r="L84" s="65">
        <v>16</v>
      </c>
      <c r="M84" s="65" t="s">
        <v>547</v>
      </c>
      <c r="N84" s="65">
        <v>783</v>
      </c>
      <c r="O84" s="65">
        <v>22.6</v>
      </c>
      <c r="P84" s="65">
        <v>12</v>
      </c>
      <c r="Q84" s="65">
        <v>0</v>
      </c>
      <c r="R84" s="65" t="s">
        <v>126</v>
      </c>
      <c r="S84" s="65">
        <v>61</v>
      </c>
      <c r="T84" s="65" t="s">
        <v>539</v>
      </c>
      <c r="U84" s="65" t="s">
        <v>540</v>
      </c>
      <c r="V84" s="65" t="s">
        <v>555</v>
      </c>
      <c r="W84" s="65">
        <v>3.2</v>
      </c>
      <c r="X84" s="65">
        <v>10.6</v>
      </c>
      <c r="Y84" s="65">
        <v>40.9</v>
      </c>
      <c r="Z84" s="65">
        <v>0</v>
      </c>
      <c r="AA84" s="65" t="s">
        <v>549</v>
      </c>
      <c r="AB84" s="65" t="s">
        <v>542</v>
      </c>
      <c r="AC84" s="65" t="s">
        <v>543</v>
      </c>
      <c r="AD84" s="65">
        <v>0</v>
      </c>
      <c r="AE84" s="65">
        <v>98.4</v>
      </c>
      <c r="AF84" s="65">
        <v>13.8</v>
      </c>
      <c r="AG84" s="65">
        <v>24</v>
      </c>
      <c r="AH84" s="65">
        <v>3</v>
      </c>
      <c r="AI84" s="76">
        <v>4770401</v>
      </c>
      <c r="AJ84" s="76">
        <v>0</v>
      </c>
      <c r="AK84" s="76">
        <v>245286</v>
      </c>
      <c r="AL84" s="76">
        <v>0</v>
      </c>
      <c r="AM84" s="76">
        <v>376358</v>
      </c>
      <c r="AN84" s="76">
        <v>16566</v>
      </c>
      <c r="AO84" s="76">
        <v>500</v>
      </c>
      <c r="AP84" s="76">
        <v>7581</v>
      </c>
      <c r="AQ84" s="76">
        <v>149190</v>
      </c>
      <c r="AR84" s="76">
        <v>0</v>
      </c>
      <c r="AS84" s="76">
        <v>0</v>
      </c>
      <c r="AT84" s="76">
        <v>103113</v>
      </c>
      <c r="AU84" s="76">
        <v>24161</v>
      </c>
      <c r="AV84" s="76">
        <v>0</v>
      </c>
      <c r="AW84" s="76">
        <v>0</v>
      </c>
      <c r="AX84" s="76">
        <v>0</v>
      </c>
      <c r="AY84" s="76">
        <v>1760</v>
      </c>
      <c r="AZ84" s="76">
        <v>5545726</v>
      </c>
      <c r="BA84" s="76">
        <v>5694916</v>
      </c>
      <c r="BB84" s="76">
        <v>3254237</v>
      </c>
      <c r="BC84" s="76">
        <v>0</v>
      </c>
      <c r="BD84" s="76">
        <v>814046</v>
      </c>
      <c r="BE84" s="76">
        <v>89457</v>
      </c>
      <c r="BF84" s="76">
        <v>405509</v>
      </c>
      <c r="BG84" s="76">
        <v>0</v>
      </c>
      <c r="BH84" s="76">
        <v>44644</v>
      </c>
      <c r="BI84" s="76">
        <v>47640</v>
      </c>
      <c r="BJ84" s="76">
        <v>23342</v>
      </c>
      <c r="BK84" s="76">
        <v>806</v>
      </c>
      <c r="BL84" s="76">
        <v>4207</v>
      </c>
      <c r="BM84" s="76">
        <v>46864</v>
      </c>
      <c r="BN84" s="76">
        <v>3959</v>
      </c>
      <c r="BO84" s="76">
        <v>62001</v>
      </c>
      <c r="BP84" s="76">
        <v>5278</v>
      </c>
      <c r="BQ84" s="76">
        <v>57040</v>
      </c>
      <c r="BR84" s="76">
        <v>58482</v>
      </c>
      <c r="BS84" s="76">
        <v>36856</v>
      </c>
      <c r="BT84" s="76">
        <v>191180</v>
      </c>
      <c r="BU84" s="76">
        <v>89247</v>
      </c>
      <c r="BV84" s="76">
        <v>22795</v>
      </c>
      <c r="BW84" s="76">
        <v>30748</v>
      </c>
      <c r="BX84" s="76">
        <v>23568</v>
      </c>
      <c r="BY84" s="76">
        <v>0</v>
      </c>
      <c r="BZ84" s="76">
        <v>190400</v>
      </c>
      <c r="CA84" s="76">
        <v>105912</v>
      </c>
      <c r="CB84" s="76">
        <v>84071</v>
      </c>
      <c r="CC84" s="76">
        <v>17408</v>
      </c>
      <c r="CD84" s="76">
        <v>0</v>
      </c>
      <c r="CE84" s="76">
        <v>0</v>
      </c>
      <c r="CF84" s="76">
        <v>20000</v>
      </c>
      <c r="CG84" s="76">
        <v>0</v>
      </c>
      <c r="CH84" s="76">
        <v>0</v>
      </c>
      <c r="CI84" s="76">
        <v>5560507</v>
      </c>
      <c r="CJ84" s="76">
        <v>5729697</v>
      </c>
      <c r="CK84" s="76">
        <v>174784</v>
      </c>
      <c r="CL84" s="76">
        <v>0</v>
      </c>
      <c r="CM84" s="76">
        <v>25217</v>
      </c>
      <c r="CN84" s="76">
        <v>65584</v>
      </c>
      <c r="CO84" s="76">
        <v>0</v>
      </c>
      <c r="CP84" s="76">
        <v>20000</v>
      </c>
      <c r="CQ84" s="76">
        <v>0</v>
      </c>
      <c r="CR84" s="76">
        <v>7460</v>
      </c>
      <c r="CS84" s="76">
        <v>26657</v>
      </c>
      <c r="CT84" s="76">
        <v>24397</v>
      </c>
      <c r="CU84" s="76">
        <v>24150</v>
      </c>
      <c r="CV84" s="76">
        <v>115851</v>
      </c>
      <c r="CW84" s="76">
        <v>7071</v>
      </c>
      <c r="CX84" s="76">
        <v>45217</v>
      </c>
      <c r="CY84" s="76">
        <v>0</v>
      </c>
      <c r="CZ84" s="76">
        <v>140001</v>
      </c>
      <c r="DA84" s="76">
        <v>-34781</v>
      </c>
      <c r="DB84" s="76">
        <v>5410871</v>
      </c>
      <c r="DC84" s="76">
        <v>4787467</v>
      </c>
      <c r="DD84" s="76">
        <v>1760</v>
      </c>
      <c r="DE84" s="76">
        <v>621644</v>
      </c>
      <c r="DF84" s="76">
        <v>284045</v>
      </c>
      <c r="DG84" s="76">
        <v>5694916</v>
      </c>
      <c r="DH84" s="76">
        <v>106718</v>
      </c>
      <c r="DI84" s="76">
        <v>119833</v>
      </c>
      <c r="DJ84" s="76">
        <v>4700343</v>
      </c>
      <c r="DK84" s="76">
        <v>50823</v>
      </c>
      <c r="DL84" s="76">
        <v>202281</v>
      </c>
      <c r="DM84" s="76">
        <v>190400</v>
      </c>
      <c r="DN84" s="76">
        <v>371624</v>
      </c>
      <c r="DO84" s="76">
        <v>435449</v>
      </c>
      <c r="DP84" s="76">
        <v>303222</v>
      </c>
      <c r="DQ84" s="76">
        <v>101479</v>
      </c>
      <c r="DR84" s="76">
        <v>20000</v>
      </c>
      <c r="DS84" s="76">
        <v>0</v>
      </c>
      <c r="DT84" s="76">
        <v>5729697</v>
      </c>
    </row>
    <row r="85" spans="1:124" x14ac:dyDescent="0.25">
      <c r="A85" s="65">
        <v>302</v>
      </c>
      <c r="B85" s="65" t="s">
        <v>565</v>
      </c>
      <c r="C85" s="65" t="s">
        <v>535</v>
      </c>
      <c r="D85" s="65" t="s">
        <v>555</v>
      </c>
      <c r="E85" s="65">
        <v>4004</v>
      </c>
      <c r="F85" s="65">
        <v>3024004</v>
      </c>
      <c r="G85" s="65">
        <v>142627</v>
      </c>
      <c r="H85" s="65" t="s">
        <v>615</v>
      </c>
      <c r="I85" s="65" t="s">
        <v>548</v>
      </c>
      <c r="J85" s="65" t="s">
        <v>548</v>
      </c>
      <c r="K85" s="65">
        <v>11</v>
      </c>
      <c r="L85" s="65">
        <v>18</v>
      </c>
      <c r="M85" s="65" t="s">
        <v>538</v>
      </c>
      <c r="N85" s="65">
        <v>299</v>
      </c>
      <c r="O85" s="65">
        <v>0.7</v>
      </c>
      <c r="P85" s="65">
        <v>12</v>
      </c>
      <c r="Q85" s="65">
        <v>0</v>
      </c>
      <c r="R85" s="65" t="s">
        <v>126</v>
      </c>
      <c r="S85" s="65">
        <v>30.9</v>
      </c>
      <c r="T85" s="65" t="s">
        <v>551</v>
      </c>
      <c r="U85" s="65" t="s">
        <v>540</v>
      </c>
      <c r="V85" s="65" t="s">
        <v>555</v>
      </c>
      <c r="W85" s="65">
        <v>1.7</v>
      </c>
      <c r="X85" s="65">
        <v>10.7</v>
      </c>
      <c r="Y85" s="65">
        <v>3.7</v>
      </c>
      <c r="Z85" s="65">
        <v>0</v>
      </c>
      <c r="AA85" s="65" t="s">
        <v>541</v>
      </c>
      <c r="AB85" s="65" t="s">
        <v>542</v>
      </c>
      <c r="AC85" s="65" t="s">
        <v>550</v>
      </c>
      <c r="AD85" s="65">
        <v>58</v>
      </c>
      <c r="AE85" s="65">
        <v>66.8</v>
      </c>
      <c r="AF85" s="65">
        <v>2.8</v>
      </c>
      <c r="AG85" s="65">
        <v>5.0999999999999996</v>
      </c>
      <c r="AH85" s="65">
        <v>1</v>
      </c>
      <c r="AI85" s="76">
        <v>1244024</v>
      </c>
      <c r="AJ85" s="76">
        <v>218409</v>
      </c>
      <c r="AK85" s="76">
        <v>63069</v>
      </c>
      <c r="AL85" s="76">
        <v>0</v>
      </c>
      <c r="AM85" s="76">
        <v>13090</v>
      </c>
      <c r="AN85" s="76">
        <v>40441</v>
      </c>
      <c r="AO85" s="76">
        <v>0</v>
      </c>
      <c r="AP85" s="76">
        <v>0</v>
      </c>
      <c r="AQ85" s="76">
        <v>0</v>
      </c>
      <c r="AR85" s="76">
        <v>0</v>
      </c>
      <c r="AS85" s="76">
        <v>0</v>
      </c>
      <c r="AT85" s="76">
        <v>0</v>
      </c>
      <c r="AU85" s="76">
        <v>445250</v>
      </c>
      <c r="AV85" s="76">
        <v>0</v>
      </c>
      <c r="AW85" s="76">
        <v>0</v>
      </c>
      <c r="AX85" s="76">
        <v>0</v>
      </c>
      <c r="AY85" s="76">
        <v>0</v>
      </c>
      <c r="AZ85" s="76">
        <v>2024283</v>
      </c>
      <c r="BA85" s="76">
        <v>2024283</v>
      </c>
      <c r="BB85" s="76">
        <v>1294732</v>
      </c>
      <c r="BC85" s="76">
        <v>3315</v>
      </c>
      <c r="BD85" s="76">
        <v>144995</v>
      </c>
      <c r="BE85" s="76">
        <v>41191</v>
      </c>
      <c r="BF85" s="76">
        <v>208943</v>
      </c>
      <c r="BG85" s="76">
        <v>0</v>
      </c>
      <c r="BH85" s="76">
        <v>0</v>
      </c>
      <c r="BI85" s="76">
        <v>3200</v>
      </c>
      <c r="BJ85" s="76">
        <v>3261</v>
      </c>
      <c r="BK85" s="76">
        <v>236</v>
      </c>
      <c r="BL85" s="76">
        <v>5689</v>
      </c>
      <c r="BM85" s="76">
        <v>83686</v>
      </c>
      <c r="BN85" s="76">
        <v>0</v>
      </c>
      <c r="BO85" s="76">
        <v>30176</v>
      </c>
      <c r="BP85" s="76">
        <v>642</v>
      </c>
      <c r="BQ85" s="76">
        <v>15506</v>
      </c>
      <c r="BR85" s="76">
        <v>6902</v>
      </c>
      <c r="BS85" s="76">
        <v>65755</v>
      </c>
      <c r="BT85" s="76">
        <v>45500</v>
      </c>
      <c r="BU85" s="76">
        <v>11093</v>
      </c>
      <c r="BV85" s="76">
        <v>38077</v>
      </c>
      <c r="BW85" s="76">
        <v>27736</v>
      </c>
      <c r="BX85" s="76">
        <v>462</v>
      </c>
      <c r="BY85" s="76">
        <v>0</v>
      </c>
      <c r="BZ85" s="76">
        <v>0</v>
      </c>
      <c r="CA85" s="76">
        <v>0</v>
      </c>
      <c r="CB85" s="76">
        <v>5523</v>
      </c>
      <c r="CC85" s="76">
        <v>23726</v>
      </c>
      <c r="CD85" s="76">
        <v>0</v>
      </c>
      <c r="CE85" s="76">
        <v>0</v>
      </c>
      <c r="CF85" s="76">
        <v>0</v>
      </c>
      <c r="CG85" s="76">
        <v>0</v>
      </c>
      <c r="CH85" s="76">
        <v>0</v>
      </c>
      <c r="CI85" s="76">
        <v>2060346</v>
      </c>
      <c r="CJ85" s="76">
        <v>2060346</v>
      </c>
      <c r="CK85" s="76">
        <v>37247</v>
      </c>
      <c r="CL85" s="76">
        <v>0</v>
      </c>
      <c r="CM85" s="76">
        <v>0</v>
      </c>
      <c r="CN85" s="76">
        <v>0</v>
      </c>
      <c r="CO85" s="76">
        <v>0</v>
      </c>
      <c r="CP85" s="76">
        <v>0</v>
      </c>
      <c r="CQ85" s="76">
        <v>0</v>
      </c>
      <c r="CR85" s="76">
        <v>0</v>
      </c>
      <c r="CS85" s="76">
        <v>0</v>
      </c>
      <c r="CT85" s="76">
        <v>0</v>
      </c>
      <c r="CU85" s="76">
        <v>0</v>
      </c>
      <c r="CV85" s="76">
        <v>1185</v>
      </c>
      <c r="CW85" s="76">
        <v>0</v>
      </c>
      <c r="CX85" s="76">
        <v>0</v>
      </c>
      <c r="CY85" s="76">
        <v>0</v>
      </c>
      <c r="CZ85" s="76">
        <v>1185</v>
      </c>
      <c r="DA85" s="76">
        <v>-36063</v>
      </c>
      <c r="DB85" s="76">
        <v>1579033</v>
      </c>
      <c r="DC85" s="76">
        <v>1502874</v>
      </c>
      <c r="DD85" s="76">
        <v>0</v>
      </c>
      <c r="DE85" s="76">
        <v>76159</v>
      </c>
      <c r="DF85" s="76">
        <v>445250</v>
      </c>
      <c r="DG85" s="76">
        <v>2024283</v>
      </c>
      <c r="DH85" s="76">
        <v>3551</v>
      </c>
      <c r="DI85" s="76">
        <v>12150</v>
      </c>
      <c r="DJ85" s="76">
        <v>1664371</v>
      </c>
      <c r="DK85" s="76">
        <v>83686</v>
      </c>
      <c r="DL85" s="76">
        <v>155053</v>
      </c>
      <c r="DM85" s="76">
        <v>0</v>
      </c>
      <c r="DN85" s="76">
        <v>89267</v>
      </c>
      <c r="DO85" s="76">
        <v>151655</v>
      </c>
      <c r="DP85" s="76">
        <v>94670</v>
      </c>
      <c r="DQ85" s="76">
        <v>29249</v>
      </c>
      <c r="DR85" s="76">
        <v>0</v>
      </c>
      <c r="DS85" s="76">
        <v>0</v>
      </c>
      <c r="DT85" s="76">
        <v>2060346</v>
      </c>
    </row>
    <row r="86" spans="1:124" x14ac:dyDescent="0.25">
      <c r="A86" s="65">
        <v>302</v>
      </c>
      <c r="B86" s="65" t="s">
        <v>565</v>
      </c>
      <c r="C86" s="65" t="s">
        <v>535</v>
      </c>
      <c r="D86" s="65" t="s">
        <v>555</v>
      </c>
      <c r="E86" s="65">
        <v>5200</v>
      </c>
      <c r="F86" s="65">
        <v>3025200</v>
      </c>
      <c r="G86" s="65">
        <v>101355</v>
      </c>
      <c r="H86" s="65" t="s">
        <v>616</v>
      </c>
      <c r="I86" s="65" t="s">
        <v>563</v>
      </c>
      <c r="J86" s="65" t="s">
        <v>537</v>
      </c>
      <c r="K86" s="65">
        <v>7</v>
      </c>
      <c r="L86" s="65">
        <v>11</v>
      </c>
      <c r="M86" s="65" t="s">
        <v>558</v>
      </c>
      <c r="N86" s="65">
        <v>334</v>
      </c>
      <c r="O86" s="65">
        <v>18.600000000000001</v>
      </c>
      <c r="P86" s="65">
        <v>12</v>
      </c>
      <c r="Q86" s="65">
        <v>0</v>
      </c>
      <c r="R86" s="65" t="s">
        <v>126</v>
      </c>
      <c r="S86" s="65">
        <v>14</v>
      </c>
      <c r="T86" s="65" t="s">
        <v>539</v>
      </c>
      <c r="U86" s="65" t="s">
        <v>540</v>
      </c>
      <c r="V86" s="65" t="s">
        <v>555</v>
      </c>
      <c r="W86" s="65">
        <v>2.7</v>
      </c>
      <c r="X86" s="65">
        <v>16.2</v>
      </c>
      <c r="Y86" s="65">
        <v>85.9</v>
      </c>
      <c r="Z86" s="65">
        <v>0</v>
      </c>
      <c r="AA86" s="65" t="s">
        <v>541</v>
      </c>
      <c r="AB86" s="65" t="s">
        <v>542</v>
      </c>
      <c r="AC86" s="65" t="s">
        <v>543</v>
      </c>
      <c r="AD86" s="65">
        <v>0</v>
      </c>
      <c r="AE86" s="65">
        <v>100</v>
      </c>
      <c r="AF86" s="65">
        <v>14.2</v>
      </c>
      <c r="AG86" s="65">
        <v>5.5</v>
      </c>
      <c r="AH86" s="65">
        <v>3.1</v>
      </c>
      <c r="AI86" s="76">
        <v>1572975</v>
      </c>
      <c r="AJ86" s="76">
        <v>0</v>
      </c>
      <c r="AK86" s="76">
        <v>109009</v>
      </c>
      <c r="AL86" s="76">
        <v>0</v>
      </c>
      <c r="AM86" s="76">
        <v>200026</v>
      </c>
      <c r="AN86" s="76">
        <v>0</v>
      </c>
      <c r="AO86" s="76">
        <v>9728</v>
      </c>
      <c r="AP86" s="76">
        <v>40926</v>
      </c>
      <c r="AQ86" s="76">
        <v>57656</v>
      </c>
      <c r="AR86" s="76">
        <v>14435</v>
      </c>
      <c r="AS86" s="76">
        <v>14559</v>
      </c>
      <c r="AT86" s="76">
        <v>21238</v>
      </c>
      <c r="AU86" s="76">
        <v>8403</v>
      </c>
      <c r="AV86" s="76">
        <v>0</v>
      </c>
      <c r="AW86" s="76">
        <v>0</v>
      </c>
      <c r="AX86" s="76">
        <v>0</v>
      </c>
      <c r="AY86" s="76">
        <v>21555</v>
      </c>
      <c r="AZ86" s="76">
        <v>1998419</v>
      </c>
      <c r="BA86" s="76">
        <v>2070510</v>
      </c>
      <c r="BB86" s="76">
        <v>856481</v>
      </c>
      <c r="BC86" s="76">
        <v>0</v>
      </c>
      <c r="BD86" s="76">
        <v>476212</v>
      </c>
      <c r="BE86" s="76">
        <v>68097</v>
      </c>
      <c r="BF86" s="76">
        <v>145593</v>
      </c>
      <c r="BG86" s="76">
        <v>0</v>
      </c>
      <c r="BH86" s="76">
        <v>18193</v>
      </c>
      <c r="BI86" s="76">
        <v>3320</v>
      </c>
      <c r="BJ86" s="76">
        <v>8489</v>
      </c>
      <c r="BK86" s="76">
        <v>9569</v>
      </c>
      <c r="BL86" s="76">
        <v>9483</v>
      </c>
      <c r="BM86" s="76">
        <v>11479</v>
      </c>
      <c r="BN86" s="76">
        <v>3595</v>
      </c>
      <c r="BO86" s="76">
        <v>1484</v>
      </c>
      <c r="BP86" s="76">
        <v>5625</v>
      </c>
      <c r="BQ86" s="76">
        <v>32331</v>
      </c>
      <c r="BR86" s="76">
        <v>5324</v>
      </c>
      <c r="BS86" s="76">
        <v>13269</v>
      </c>
      <c r="BT86" s="76">
        <v>65100</v>
      </c>
      <c r="BU86" s="76">
        <v>10003</v>
      </c>
      <c r="BV86" s="76">
        <v>0</v>
      </c>
      <c r="BW86" s="76">
        <v>13917</v>
      </c>
      <c r="BX86" s="76">
        <v>8209</v>
      </c>
      <c r="BY86" s="76">
        <v>4362</v>
      </c>
      <c r="BZ86" s="76">
        <v>64908</v>
      </c>
      <c r="CA86" s="76">
        <v>46581</v>
      </c>
      <c r="CB86" s="76">
        <v>85429</v>
      </c>
      <c r="CC86" s="76">
        <v>33487</v>
      </c>
      <c r="CD86" s="76">
        <v>0</v>
      </c>
      <c r="CE86" s="76">
        <v>0</v>
      </c>
      <c r="CF86" s="76">
        <v>12209</v>
      </c>
      <c r="CG86" s="76">
        <v>0</v>
      </c>
      <c r="CH86" s="76">
        <v>0</v>
      </c>
      <c r="CI86" s="76">
        <v>1928449</v>
      </c>
      <c r="CJ86" s="76">
        <v>2012749</v>
      </c>
      <c r="CK86" s="76">
        <v>61398</v>
      </c>
      <c r="CL86" s="76">
        <v>0</v>
      </c>
      <c r="CM86" s="76">
        <v>6404</v>
      </c>
      <c r="CN86" s="76">
        <v>21566</v>
      </c>
      <c r="CO86" s="76">
        <v>0</v>
      </c>
      <c r="CP86" s="76">
        <v>12209</v>
      </c>
      <c r="CQ86" s="76">
        <v>0</v>
      </c>
      <c r="CR86" s="76">
        <v>8730</v>
      </c>
      <c r="CS86" s="76">
        <v>0</v>
      </c>
      <c r="CT86" s="76">
        <v>18962</v>
      </c>
      <c r="CU86" s="76">
        <v>0</v>
      </c>
      <c r="CV86" s="76">
        <v>119157</v>
      </c>
      <c r="CW86" s="76">
        <v>12487</v>
      </c>
      <c r="CX86" s="76">
        <v>0</v>
      </c>
      <c r="CY86" s="76">
        <v>0</v>
      </c>
      <c r="CZ86" s="76">
        <v>119157</v>
      </c>
      <c r="DA86" s="76">
        <v>57761</v>
      </c>
      <c r="DB86" s="76">
        <v>1913293</v>
      </c>
      <c r="DC86" s="76">
        <v>1582703</v>
      </c>
      <c r="DD86" s="76">
        <v>21555</v>
      </c>
      <c r="DE86" s="76">
        <v>309035</v>
      </c>
      <c r="DF86" s="76">
        <v>157217</v>
      </c>
      <c r="DG86" s="76">
        <v>2070510</v>
      </c>
      <c r="DH86" s="76">
        <v>56150</v>
      </c>
      <c r="DI86" s="76">
        <v>39485</v>
      </c>
      <c r="DJ86" s="76">
        <v>1573921</v>
      </c>
      <c r="DK86" s="76">
        <v>15074</v>
      </c>
      <c r="DL86" s="76">
        <v>84655</v>
      </c>
      <c r="DM86" s="76">
        <v>64908</v>
      </c>
      <c r="DN86" s="76">
        <v>129666</v>
      </c>
      <c r="DO86" s="76">
        <v>207936</v>
      </c>
      <c r="DP86" s="76">
        <v>75103</v>
      </c>
      <c r="DQ86" s="76">
        <v>118916</v>
      </c>
      <c r="DR86" s="76">
        <v>12209</v>
      </c>
      <c r="DS86" s="76">
        <v>0</v>
      </c>
      <c r="DT86" s="76">
        <v>2012749</v>
      </c>
    </row>
    <row r="87" spans="1:124" x14ac:dyDescent="0.25">
      <c r="A87" s="65">
        <v>302</v>
      </c>
      <c r="B87" s="65" t="s">
        <v>565</v>
      </c>
      <c r="C87" s="65" t="s">
        <v>535</v>
      </c>
      <c r="D87" s="65" t="s">
        <v>555</v>
      </c>
      <c r="E87" s="65">
        <v>5201</v>
      </c>
      <c r="F87" s="65">
        <v>3025201</v>
      </c>
      <c r="G87" s="65">
        <v>101356</v>
      </c>
      <c r="H87" s="65" t="s">
        <v>327</v>
      </c>
      <c r="I87" s="65" t="s">
        <v>536</v>
      </c>
      <c r="J87" s="65" t="s">
        <v>537</v>
      </c>
      <c r="K87" s="65">
        <v>4</v>
      </c>
      <c r="L87" s="65">
        <v>11</v>
      </c>
      <c r="M87" s="65" t="s">
        <v>558</v>
      </c>
      <c r="N87" s="65">
        <v>390</v>
      </c>
      <c r="O87" s="65">
        <v>12.3</v>
      </c>
      <c r="P87" s="65">
        <v>12</v>
      </c>
      <c r="Q87" s="65">
        <v>0</v>
      </c>
      <c r="R87" s="65" t="s">
        <v>126</v>
      </c>
      <c r="S87" s="65">
        <v>18.7</v>
      </c>
      <c r="T87" s="65" t="s">
        <v>539</v>
      </c>
      <c r="U87" s="65" t="s">
        <v>540</v>
      </c>
      <c r="V87" s="65" t="s">
        <v>555</v>
      </c>
      <c r="W87" s="65">
        <v>2.8</v>
      </c>
      <c r="X87" s="65">
        <v>8.1999999999999993</v>
      </c>
      <c r="Y87" s="65">
        <v>67.2</v>
      </c>
      <c r="Z87" s="65">
        <v>0</v>
      </c>
      <c r="AA87" s="65" t="s">
        <v>541</v>
      </c>
      <c r="AB87" s="65" t="s">
        <v>542</v>
      </c>
      <c r="AC87" s="65" t="s">
        <v>543</v>
      </c>
      <c r="AD87" s="65">
        <v>0</v>
      </c>
      <c r="AE87" s="65">
        <v>95.2</v>
      </c>
      <c r="AF87" s="65">
        <v>12.1</v>
      </c>
      <c r="AG87" s="65">
        <v>5.9</v>
      </c>
      <c r="AH87" s="65">
        <v>3.5</v>
      </c>
      <c r="AI87" s="76">
        <v>1573096</v>
      </c>
      <c r="AJ87" s="76">
        <v>0</v>
      </c>
      <c r="AK87" s="76">
        <v>109462</v>
      </c>
      <c r="AL87" s="76">
        <v>0</v>
      </c>
      <c r="AM87" s="76">
        <v>83460</v>
      </c>
      <c r="AN87" s="76">
        <v>8835</v>
      </c>
      <c r="AO87" s="76">
        <v>1140</v>
      </c>
      <c r="AP87" s="76">
        <v>64743</v>
      </c>
      <c r="AQ87" s="76">
        <v>47396</v>
      </c>
      <c r="AR87" s="76">
        <v>0</v>
      </c>
      <c r="AS87" s="76">
        <v>0</v>
      </c>
      <c r="AT87" s="76">
        <v>43166</v>
      </c>
      <c r="AU87" s="76">
        <v>3708</v>
      </c>
      <c r="AV87" s="76">
        <v>0</v>
      </c>
      <c r="AW87" s="76">
        <v>0</v>
      </c>
      <c r="AX87" s="76">
        <v>0</v>
      </c>
      <c r="AY87" s="76">
        <v>66758</v>
      </c>
      <c r="AZ87" s="76">
        <v>1954368</v>
      </c>
      <c r="BA87" s="76">
        <v>2001764</v>
      </c>
      <c r="BB87" s="76">
        <v>959113</v>
      </c>
      <c r="BC87" s="76">
        <v>0</v>
      </c>
      <c r="BD87" s="76">
        <v>321065</v>
      </c>
      <c r="BE87" s="76">
        <v>81737</v>
      </c>
      <c r="BF87" s="76">
        <v>164766</v>
      </c>
      <c r="BG87" s="76">
        <v>22968</v>
      </c>
      <c r="BH87" s="76">
        <v>47216</v>
      </c>
      <c r="BI87" s="76">
        <v>91</v>
      </c>
      <c r="BJ87" s="76">
        <v>6291</v>
      </c>
      <c r="BK87" s="76">
        <v>637</v>
      </c>
      <c r="BL87" s="76">
        <v>2082</v>
      </c>
      <c r="BM87" s="76">
        <v>23348</v>
      </c>
      <c r="BN87" s="76">
        <v>8697</v>
      </c>
      <c r="BO87" s="76">
        <v>3839</v>
      </c>
      <c r="BP87" s="76">
        <v>2918</v>
      </c>
      <c r="BQ87" s="76">
        <v>22674</v>
      </c>
      <c r="BR87" s="76">
        <v>6754</v>
      </c>
      <c r="BS87" s="76">
        <v>8809</v>
      </c>
      <c r="BT87" s="76">
        <v>83054</v>
      </c>
      <c r="BU87" s="76">
        <v>11207</v>
      </c>
      <c r="BV87" s="76">
        <v>0</v>
      </c>
      <c r="BW87" s="76">
        <v>13957</v>
      </c>
      <c r="BX87" s="76">
        <v>8862</v>
      </c>
      <c r="BY87" s="76">
        <v>11405</v>
      </c>
      <c r="BZ87" s="76">
        <v>83270</v>
      </c>
      <c r="CA87" s="76">
        <v>3478</v>
      </c>
      <c r="CB87" s="76">
        <v>66630</v>
      </c>
      <c r="CC87" s="76">
        <v>19545</v>
      </c>
      <c r="CD87" s="76">
        <v>0</v>
      </c>
      <c r="CE87" s="76">
        <v>0</v>
      </c>
      <c r="CF87" s="76">
        <v>0</v>
      </c>
      <c r="CG87" s="76">
        <v>0</v>
      </c>
      <c r="CH87" s="76">
        <v>0</v>
      </c>
      <c r="CI87" s="76">
        <v>1937017</v>
      </c>
      <c r="CJ87" s="76">
        <v>1984413</v>
      </c>
      <c r="CK87" s="76">
        <v>248451</v>
      </c>
      <c r="CL87" s="76">
        <v>0</v>
      </c>
      <c r="CM87" s="76">
        <v>1</v>
      </c>
      <c r="CN87" s="76">
        <v>25849</v>
      </c>
      <c r="CO87" s="76">
        <v>0</v>
      </c>
      <c r="CP87" s="76">
        <v>0</v>
      </c>
      <c r="CQ87" s="76">
        <v>0</v>
      </c>
      <c r="CR87" s="76">
        <v>4074</v>
      </c>
      <c r="CS87" s="76">
        <v>0</v>
      </c>
      <c r="CT87" s="76">
        <v>7040</v>
      </c>
      <c r="CU87" s="76">
        <v>18507</v>
      </c>
      <c r="CV87" s="76">
        <v>247292</v>
      </c>
      <c r="CW87" s="76">
        <v>14736</v>
      </c>
      <c r="CX87" s="76">
        <v>0</v>
      </c>
      <c r="CY87" s="76">
        <v>0</v>
      </c>
      <c r="CZ87" s="76">
        <v>265799</v>
      </c>
      <c r="DA87" s="76">
        <v>17351</v>
      </c>
      <c r="DB87" s="76">
        <v>1842751</v>
      </c>
      <c r="DC87" s="76">
        <v>1583071</v>
      </c>
      <c r="DD87" s="76">
        <v>66758</v>
      </c>
      <c r="DE87" s="76">
        <v>192922</v>
      </c>
      <c r="DF87" s="76">
        <v>159013</v>
      </c>
      <c r="DG87" s="76">
        <v>2001764</v>
      </c>
      <c r="DH87" s="76">
        <v>4115</v>
      </c>
      <c r="DI87" s="76">
        <v>55680</v>
      </c>
      <c r="DJ87" s="76">
        <v>1504739</v>
      </c>
      <c r="DK87" s="76">
        <v>32045</v>
      </c>
      <c r="DL87" s="76">
        <v>117621</v>
      </c>
      <c r="DM87" s="76">
        <v>106238</v>
      </c>
      <c r="DN87" s="76">
        <v>156255</v>
      </c>
      <c r="DO87" s="76">
        <v>194393</v>
      </c>
      <c r="DP87" s="76">
        <v>94261</v>
      </c>
      <c r="DQ87" s="76">
        <v>86175</v>
      </c>
      <c r="DR87" s="76">
        <v>0</v>
      </c>
      <c r="DS87" s="76">
        <v>0</v>
      </c>
      <c r="DT87" s="76">
        <v>1984413</v>
      </c>
    </row>
    <row r="88" spans="1:124" x14ac:dyDescent="0.25">
      <c r="A88" s="65">
        <v>302</v>
      </c>
      <c r="B88" s="65" t="s">
        <v>565</v>
      </c>
      <c r="C88" s="65" t="s">
        <v>535</v>
      </c>
      <c r="D88" s="65" t="s">
        <v>555</v>
      </c>
      <c r="E88" s="65">
        <v>5404</v>
      </c>
      <c r="F88" s="65">
        <v>3025404</v>
      </c>
      <c r="G88" s="65">
        <v>101361</v>
      </c>
      <c r="H88" s="65" t="s">
        <v>326</v>
      </c>
      <c r="I88" s="65" t="s">
        <v>548</v>
      </c>
      <c r="J88" s="65" t="s">
        <v>548</v>
      </c>
      <c r="K88" s="65">
        <v>11</v>
      </c>
      <c r="L88" s="65">
        <v>18</v>
      </c>
      <c r="M88" s="65" t="s">
        <v>538</v>
      </c>
      <c r="N88" s="65">
        <v>704</v>
      </c>
      <c r="O88" s="65">
        <v>2.8</v>
      </c>
      <c r="P88" s="65">
        <v>12</v>
      </c>
      <c r="Q88" s="65">
        <v>0</v>
      </c>
      <c r="R88" s="65" t="s">
        <v>126</v>
      </c>
      <c r="S88" s="65">
        <v>46.6</v>
      </c>
      <c r="T88" s="65" t="s">
        <v>551</v>
      </c>
      <c r="U88" s="65" t="s">
        <v>540</v>
      </c>
      <c r="V88" s="65" t="s">
        <v>555</v>
      </c>
      <c r="W88" s="65">
        <v>0.3</v>
      </c>
      <c r="X88" s="65">
        <v>7.5</v>
      </c>
      <c r="Y88" s="65">
        <v>45</v>
      </c>
      <c r="Z88" s="65">
        <v>0</v>
      </c>
      <c r="AA88" s="65" t="s">
        <v>617</v>
      </c>
      <c r="AB88" s="65" t="s">
        <v>542</v>
      </c>
      <c r="AC88" s="65" t="s">
        <v>550</v>
      </c>
      <c r="AD88" s="65">
        <v>227</v>
      </c>
      <c r="AE88" s="65">
        <v>93.7</v>
      </c>
      <c r="AF88" s="65">
        <v>5.7</v>
      </c>
      <c r="AG88" s="65">
        <v>10.6</v>
      </c>
      <c r="AH88" s="65">
        <v>5.8</v>
      </c>
      <c r="AI88" s="76">
        <v>2675970</v>
      </c>
      <c r="AJ88" s="76">
        <v>1205824</v>
      </c>
      <c r="AK88" s="76">
        <v>12047</v>
      </c>
      <c r="AL88" s="76">
        <v>0</v>
      </c>
      <c r="AM88" s="76">
        <v>34090</v>
      </c>
      <c r="AN88" s="76">
        <v>23918</v>
      </c>
      <c r="AO88" s="76">
        <v>131134</v>
      </c>
      <c r="AP88" s="76">
        <v>55360</v>
      </c>
      <c r="AQ88" s="76">
        <v>87655</v>
      </c>
      <c r="AR88" s="76">
        <v>0</v>
      </c>
      <c r="AS88" s="76">
        <v>0</v>
      </c>
      <c r="AT88" s="76">
        <v>24441</v>
      </c>
      <c r="AU88" s="76">
        <v>198202</v>
      </c>
      <c r="AV88" s="76">
        <v>0</v>
      </c>
      <c r="AW88" s="76">
        <v>0</v>
      </c>
      <c r="AX88" s="76">
        <v>0</v>
      </c>
      <c r="AY88" s="76">
        <v>0</v>
      </c>
      <c r="AZ88" s="76">
        <v>4360986</v>
      </c>
      <c r="BA88" s="76">
        <v>4448641</v>
      </c>
      <c r="BB88" s="76">
        <v>2763162</v>
      </c>
      <c r="BC88" s="76">
        <v>11052</v>
      </c>
      <c r="BD88" s="76">
        <v>114046</v>
      </c>
      <c r="BE88" s="76">
        <v>80497</v>
      </c>
      <c r="BF88" s="76">
        <v>421553</v>
      </c>
      <c r="BG88" s="76">
        <v>75484</v>
      </c>
      <c r="BH88" s="76">
        <v>6158</v>
      </c>
      <c r="BI88" s="76">
        <v>276917</v>
      </c>
      <c r="BJ88" s="76">
        <v>14064</v>
      </c>
      <c r="BK88" s="76">
        <v>488</v>
      </c>
      <c r="BL88" s="76">
        <v>7304</v>
      </c>
      <c r="BM88" s="76">
        <v>65646</v>
      </c>
      <c r="BN88" s="76">
        <v>611</v>
      </c>
      <c r="BO88" s="76">
        <v>65024</v>
      </c>
      <c r="BP88" s="76">
        <v>8367</v>
      </c>
      <c r="BQ88" s="76">
        <v>75379</v>
      </c>
      <c r="BR88" s="76">
        <v>16519</v>
      </c>
      <c r="BS88" s="76">
        <v>35404</v>
      </c>
      <c r="BT88" s="76">
        <v>119945</v>
      </c>
      <c r="BU88" s="76">
        <v>151706</v>
      </c>
      <c r="BV88" s="76">
        <v>83958</v>
      </c>
      <c r="BW88" s="76">
        <v>13958</v>
      </c>
      <c r="BX88" s="76">
        <v>33315</v>
      </c>
      <c r="BY88" s="76">
        <v>2015</v>
      </c>
      <c r="BZ88" s="76">
        <v>39334</v>
      </c>
      <c r="CA88" s="76">
        <v>0</v>
      </c>
      <c r="CB88" s="76">
        <v>73478</v>
      </c>
      <c r="CC88" s="76">
        <v>30723</v>
      </c>
      <c r="CD88" s="76">
        <v>0</v>
      </c>
      <c r="CE88" s="76">
        <v>0</v>
      </c>
      <c r="CF88" s="76">
        <v>0</v>
      </c>
      <c r="CG88" s="76">
        <v>0</v>
      </c>
      <c r="CH88" s="76">
        <v>0</v>
      </c>
      <c r="CI88" s="76">
        <v>4498452</v>
      </c>
      <c r="CJ88" s="76">
        <v>4586107</v>
      </c>
      <c r="CK88" s="76">
        <v>-359988</v>
      </c>
      <c r="CL88" s="76">
        <v>0</v>
      </c>
      <c r="CM88" s="76">
        <v>4443</v>
      </c>
      <c r="CN88" s="76">
        <v>0</v>
      </c>
      <c r="CO88" s="76">
        <v>0</v>
      </c>
      <c r="CP88" s="76">
        <v>0</v>
      </c>
      <c r="CQ88" s="76">
        <v>0</v>
      </c>
      <c r="CR88" s="76">
        <v>0</v>
      </c>
      <c r="CS88" s="76">
        <v>0</v>
      </c>
      <c r="CT88" s="76">
        <v>1192</v>
      </c>
      <c r="CU88" s="76">
        <v>0</v>
      </c>
      <c r="CV88" s="76">
        <v>-497456</v>
      </c>
      <c r="CW88" s="76">
        <v>0</v>
      </c>
      <c r="CX88" s="76">
        <v>3251</v>
      </c>
      <c r="CY88" s="76">
        <v>0</v>
      </c>
      <c r="CZ88" s="76">
        <v>-497456</v>
      </c>
      <c r="DA88" s="76">
        <v>-137466</v>
      </c>
      <c r="DB88" s="76">
        <v>4082983</v>
      </c>
      <c r="DC88" s="76">
        <v>4036846</v>
      </c>
      <c r="DD88" s="76">
        <v>0</v>
      </c>
      <c r="DE88" s="76">
        <v>46137</v>
      </c>
      <c r="DF88" s="76">
        <v>365658</v>
      </c>
      <c r="DG88" s="76">
        <v>4448641</v>
      </c>
      <c r="DH88" s="76">
        <v>11540</v>
      </c>
      <c r="DI88" s="76">
        <v>304443</v>
      </c>
      <c r="DJ88" s="76">
        <v>3614744</v>
      </c>
      <c r="DK88" s="76">
        <v>66257</v>
      </c>
      <c r="DL88" s="76">
        <v>211778</v>
      </c>
      <c r="DM88" s="76">
        <v>114818</v>
      </c>
      <c r="DN88" s="76">
        <v>283802</v>
      </c>
      <c r="DO88" s="76">
        <v>473768</v>
      </c>
      <c r="DP88" s="76">
        <v>355609</v>
      </c>
      <c r="DQ88" s="76">
        <v>104201</v>
      </c>
      <c r="DR88" s="76">
        <v>0</v>
      </c>
      <c r="DS88" s="76">
        <v>0</v>
      </c>
      <c r="DT88" s="76">
        <v>4586107</v>
      </c>
    </row>
    <row r="89" spans="1:124" x14ac:dyDescent="0.25">
      <c r="A89" s="65">
        <v>302</v>
      </c>
      <c r="B89" s="65" t="s">
        <v>565</v>
      </c>
      <c r="C89" s="65" t="s">
        <v>535</v>
      </c>
      <c r="D89" s="65" t="s">
        <v>555</v>
      </c>
      <c r="E89" s="65">
        <v>5405</v>
      </c>
      <c r="F89" s="65">
        <v>3025405</v>
      </c>
      <c r="G89" s="65">
        <v>101362</v>
      </c>
      <c r="H89" s="65" t="s">
        <v>325</v>
      </c>
      <c r="I89" s="65" t="s">
        <v>548</v>
      </c>
      <c r="J89" s="65" t="s">
        <v>548</v>
      </c>
      <c r="K89" s="65">
        <v>11</v>
      </c>
      <c r="L89" s="65">
        <v>18</v>
      </c>
      <c r="M89" s="65" t="s">
        <v>538</v>
      </c>
      <c r="N89" s="65">
        <v>1195</v>
      </c>
      <c r="O89" s="65">
        <v>6.9</v>
      </c>
      <c r="P89" s="65">
        <v>12</v>
      </c>
      <c r="Q89" s="65">
        <v>0</v>
      </c>
      <c r="R89" s="65" t="s">
        <v>126</v>
      </c>
      <c r="S89" s="65">
        <v>80.099999999999994</v>
      </c>
      <c r="T89" s="65" t="s">
        <v>552</v>
      </c>
      <c r="U89" s="65" t="s">
        <v>540</v>
      </c>
      <c r="V89" s="65" t="s">
        <v>555</v>
      </c>
      <c r="W89" s="65">
        <v>2</v>
      </c>
      <c r="X89" s="65">
        <v>7.4</v>
      </c>
      <c r="Y89" s="65">
        <v>14</v>
      </c>
      <c r="Z89" s="65">
        <v>0</v>
      </c>
      <c r="AA89" s="65" t="s">
        <v>549</v>
      </c>
      <c r="AB89" s="65" t="s">
        <v>542</v>
      </c>
      <c r="AC89" s="65" t="s">
        <v>550</v>
      </c>
      <c r="AD89" s="65">
        <v>308</v>
      </c>
      <c r="AE89" s="65">
        <v>97.8</v>
      </c>
      <c r="AF89" s="65">
        <v>12.9</v>
      </c>
      <c r="AG89" s="65">
        <v>21.6</v>
      </c>
      <c r="AH89" s="65">
        <v>10.3</v>
      </c>
      <c r="AI89" s="76">
        <v>4757275</v>
      </c>
      <c r="AJ89" s="76">
        <v>1377552</v>
      </c>
      <c r="AK89" s="76">
        <v>198204</v>
      </c>
      <c r="AL89" s="76">
        <v>0</v>
      </c>
      <c r="AM89" s="76">
        <v>134285</v>
      </c>
      <c r="AN89" s="76">
        <v>45359</v>
      </c>
      <c r="AO89" s="76">
        <v>5093</v>
      </c>
      <c r="AP89" s="76">
        <v>136215</v>
      </c>
      <c r="AQ89" s="76">
        <v>397185</v>
      </c>
      <c r="AR89" s="76">
        <v>0</v>
      </c>
      <c r="AS89" s="76">
        <v>0</v>
      </c>
      <c r="AT89" s="76">
        <v>81016</v>
      </c>
      <c r="AU89" s="76">
        <v>1404</v>
      </c>
      <c r="AV89" s="76">
        <v>0</v>
      </c>
      <c r="AW89" s="76">
        <v>0</v>
      </c>
      <c r="AX89" s="76">
        <v>0</v>
      </c>
      <c r="AY89" s="76">
        <v>880</v>
      </c>
      <c r="AZ89" s="76">
        <v>6737283</v>
      </c>
      <c r="BA89" s="76">
        <v>7134468</v>
      </c>
      <c r="BB89" s="76">
        <v>4262326</v>
      </c>
      <c r="BC89" s="76">
        <v>32811</v>
      </c>
      <c r="BD89" s="76">
        <v>584105</v>
      </c>
      <c r="BE89" s="76">
        <v>108537</v>
      </c>
      <c r="BF89" s="76">
        <v>521805</v>
      </c>
      <c r="BG89" s="76">
        <v>127078</v>
      </c>
      <c r="BH89" s="76">
        <v>0</v>
      </c>
      <c r="BI89" s="76">
        <v>27260</v>
      </c>
      <c r="BJ89" s="76">
        <v>32012</v>
      </c>
      <c r="BK89" s="76">
        <v>900</v>
      </c>
      <c r="BL89" s="76">
        <v>6332</v>
      </c>
      <c r="BM89" s="76">
        <v>114440</v>
      </c>
      <c r="BN89" s="76">
        <v>38473</v>
      </c>
      <c r="BO89" s="76">
        <v>101242</v>
      </c>
      <c r="BP89" s="76">
        <v>8704</v>
      </c>
      <c r="BQ89" s="76">
        <v>102192</v>
      </c>
      <c r="BR89" s="76">
        <v>25295</v>
      </c>
      <c r="BS89" s="76">
        <v>42407</v>
      </c>
      <c r="BT89" s="76">
        <v>222677</v>
      </c>
      <c r="BU89" s="76">
        <v>63556</v>
      </c>
      <c r="BV89" s="76">
        <v>150605</v>
      </c>
      <c r="BW89" s="76">
        <v>37124</v>
      </c>
      <c r="BX89" s="76">
        <v>45388</v>
      </c>
      <c r="BY89" s="76">
        <v>0</v>
      </c>
      <c r="BZ89" s="76">
        <v>256116</v>
      </c>
      <c r="CA89" s="76">
        <v>166017</v>
      </c>
      <c r="CB89" s="76">
        <v>56623</v>
      </c>
      <c r="CC89" s="76">
        <v>52888</v>
      </c>
      <c r="CD89" s="76">
        <v>0</v>
      </c>
      <c r="CE89" s="76">
        <v>0</v>
      </c>
      <c r="CF89" s="76">
        <v>0</v>
      </c>
      <c r="CG89" s="76">
        <v>0</v>
      </c>
      <c r="CH89" s="76">
        <v>0</v>
      </c>
      <c r="CI89" s="76">
        <v>6789728</v>
      </c>
      <c r="CJ89" s="76">
        <v>7186913</v>
      </c>
      <c r="CK89" s="76">
        <v>547444</v>
      </c>
      <c r="CL89" s="76">
        <v>-3615</v>
      </c>
      <c r="CM89" s="76">
        <v>1</v>
      </c>
      <c r="CN89" s="76">
        <v>0</v>
      </c>
      <c r="CO89" s="76">
        <v>0</v>
      </c>
      <c r="CP89" s="76">
        <v>0</v>
      </c>
      <c r="CQ89" s="76">
        <v>0</v>
      </c>
      <c r="CR89" s="76">
        <v>0</v>
      </c>
      <c r="CS89" s="76">
        <v>0</v>
      </c>
      <c r="CT89" s="76">
        <v>0</v>
      </c>
      <c r="CU89" s="76">
        <v>30199</v>
      </c>
      <c r="CV89" s="76">
        <v>464800</v>
      </c>
      <c r="CW89" s="76">
        <v>0</v>
      </c>
      <c r="CX89" s="76">
        <v>1</v>
      </c>
      <c r="CY89" s="76">
        <v>-3615</v>
      </c>
      <c r="CZ89" s="76">
        <v>491384</v>
      </c>
      <c r="DA89" s="76">
        <v>-52445</v>
      </c>
      <c r="DB89" s="76">
        <v>6518648</v>
      </c>
      <c r="DC89" s="76">
        <v>6185279</v>
      </c>
      <c r="DD89" s="76">
        <v>880</v>
      </c>
      <c r="DE89" s="76">
        <v>332489</v>
      </c>
      <c r="DF89" s="76">
        <v>615820</v>
      </c>
      <c r="DG89" s="76">
        <v>7134468</v>
      </c>
      <c r="DH89" s="76">
        <v>199728</v>
      </c>
      <c r="DI89" s="76">
        <v>65604</v>
      </c>
      <c r="DJ89" s="76">
        <v>5633568</v>
      </c>
      <c r="DK89" s="76">
        <v>152913</v>
      </c>
      <c r="DL89" s="76">
        <v>362692</v>
      </c>
      <c r="DM89" s="76">
        <v>383194</v>
      </c>
      <c r="DN89" s="76">
        <v>607180</v>
      </c>
      <c r="DO89" s="76">
        <v>583473</v>
      </c>
      <c r="DP89" s="76">
        <v>436838</v>
      </c>
      <c r="DQ89" s="76">
        <v>109511</v>
      </c>
      <c r="DR89" s="76">
        <v>0</v>
      </c>
      <c r="DS89" s="76">
        <v>0</v>
      </c>
      <c r="DT89" s="76">
        <v>7186913</v>
      </c>
    </row>
    <row r="90" spans="1:124" x14ac:dyDescent="0.25">
      <c r="A90" s="65">
        <v>302</v>
      </c>
      <c r="B90" s="65" t="s">
        <v>565</v>
      </c>
      <c r="C90" s="65" t="s">
        <v>535</v>
      </c>
      <c r="D90" s="65" t="s">
        <v>555</v>
      </c>
      <c r="E90" s="65">
        <v>5407</v>
      </c>
      <c r="F90" s="65">
        <v>3025407</v>
      </c>
      <c r="G90" s="65">
        <v>101364</v>
      </c>
      <c r="H90" s="65" t="s">
        <v>618</v>
      </c>
      <c r="I90" s="65" t="s">
        <v>548</v>
      </c>
      <c r="J90" s="65" t="s">
        <v>548</v>
      </c>
      <c r="K90" s="65">
        <v>11</v>
      </c>
      <c r="L90" s="65">
        <v>18</v>
      </c>
      <c r="M90" s="65" t="s">
        <v>538</v>
      </c>
      <c r="N90" s="65">
        <v>1102</v>
      </c>
      <c r="O90" s="65">
        <v>10.7</v>
      </c>
      <c r="P90" s="65">
        <v>12</v>
      </c>
      <c r="Q90" s="65">
        <v>0</v>
      </c>
      <c r="R90" s="65" t="s">
        <v>126</v>
      </c>
      <c r="S90" s="65">
        <v>69</v>
      </c>
      <c r="T90" s="65" t="s">
        <v>539</v>
      </c>
      <c r="U90" s="65" t="s">
        <v>540</v>
      </c>
      <c r="V90" s="65" t="s">
        <v>555</v>
      </c>
      <c r="W90" s="65">
        <v>3.7</v>
      </c>
      <c r="X90" s="65">
        <v>6.4</v>
      </c>
      <c r="Y90" s="65">
        <v>36.1</v>
      </c>
      <c r="Z90" s="65">
        <v>0</v>
      </c>
      <c r="AA90" s="65" t="s">
        <v>549</v>
      </c>
      <c r="AB90" s="65" t="s">
        <v>542</v>
      </c>
      <c r="AC90" s="65" t="s">
        <v>550</v>
      </c>
      <c r="AD90" s="65">
        <v>162</v>
      </c>
      <c r="AE90" s="65">
        <v>100</v>
      </c>
      <c r="AF90" s="65">
        <v>14.8</v>
      </c>
      <c r="AG90" s="65">
        <v>25.5</v>
      </c>
      <c r="AH90" s="65">
        <v>5</v>
      </c>
      <c r="AI90" s="76">
        <v>5171393</v>
      </c>
      <c r="AJ90" s="76">
        <v>812280</v>
      </c>
      <c r="AK90" s="76">
        <v>353039</v>
      </c>
      <c r="AL90" s="76">
        <v>0</v>
      </c>
      <c r="AM90" s="76">
        <v>232815</v>
      </c>
      <c r="AN90" s="76">
        <v>7885</v>
      </c>
      <c r="AO90" s="76">
        <v>0</v>
      </c>
      <c r="AP90" s="76">
        <v>347</v>
      </c>
      <c r="AQ90" s="76">
        <v>0</v>
      </c>
      <c r="AR90" s="76">
        <v>0</v>
      </c>
      <c r="AS90" s="76">
        <v>0</v>
      </c>
      <c r="AT90" s="76">
        <v>79131</v>
      </c>
      <c r="AU90" s="76">
        <v>133155</v>
      </c>
      <c r="AV90" s="76">
        <v>0</v>
      </c>
      <c r="AW90" s="76">
        <v>0</v>
      </c>
      <c r="AX90" s="76">
        <v>0</v>
      </c>
      <c r="AY90" s="76">
        <v>2640</v>
      </c>
      <c r="AZ90" s="76">
        <v>6792685</v>
      </c>
      <c r="BA90" s="76">
        <v>6792685</v>
      </c>
      <c r="BB90" s="76">
        <v>3998184</v>
      </c>
      <c r="BC90" s="76">
        <v>0</v>
      </c>
      <c r="BD90" s="76">
        <v>756441</v>
      </c>
      <c r="BE90" s="76">
        <v>114069</v>
      </c>
      <c r="BF90" s="76">
        <v>378562</v>
      </c>
      <c r="BG90" s="76">
        <v>0</v>
      </c>
      <c r="BH90" s="76">
        <v>31092</v>
      </c>
      <c r="BI90" s="76">
        <v>63137</v>
      </c>
      <c r="BJ90" s="76">
        <v>15078</v>
      </c>
      <c r="BK90" s="76">
        <v>929</v>
      </c>
      <c r="BL90" s="76">
        <v>4707</v>
      </c>
      <c r="BM90" s="76">
        <v>68427</v>
      </c>
      <c r="BN90" s="76">
        <v>11427</v>
      </c>
      <c r="BO90" s="76">
        <v>108085</v>
      </c>
      <c r="BP90" s="76">
        <v>12859</v>
      </c>
      <c r="BQ90" s="76">
        <v>153102</v>
      </c>
      <c r="BR90" s="76">
        <v>37151</v>
      </c>
      <c r="BS90" s="76">
        <v>35363</v>
      </c>
      <c r="BT90" s="76">
        <v>190855</v>
      </c>
      <c r="BU90" s="76">
        <v>62387</v>
      </c>
      <c r="BV90" s="76">
        <v>102785</v>
      </c>
      <c r="BW90" s="76">
        <v>84281</v>
      </c>
      <c r="BX90" s="76">
        <v>38147</v>
      </c>
      <c r="BY90" s="76">
        <v>250</v>
      </c>
      <c r="BZ90" s="76">
        <v>40432</v>
      </c>
      <c r="CA90" s="76">
        <v>190732</v>
      </c>
      <c r="CB90" s="76">
        <v>212717</v>
      </c>
      <c r="CC90" s="76">
        <v>62326</v>
      </c>
      <c r="CD90" s="76">
        <v>0</v>
      </c>
      <c r="CE90" s="76">
        <v>0</v>
      </c>
      <c r="CF90" s="76">
        <v>0</v>
      </c>
      <c r="CG90" s="76">
        <v>0</v>
      </c>
      <c r="CH90" s="76">
        <v>0</v>
      </c>
      <c r="CI90" s="76">
        <v>6773525</v>
      </c>
      <c r="CJ90" s="76">
        <v>6773525</v>
      </c>
      <c r="CK90" s="76">
        <v>-333260</v>
      </c>
      <c r="CL90" s="76">
        <v>0</v>
      </c>
      <c r="CM90" s="76">
        <v>0</v>
      </c>
      <c r="CN90" s="76">
        <v>0</v>
      </c>
      <c r="CO90" s="76">
        <v>0</v>
      </c>
      <c r="CP90" s="76">
        <v>0</v>
      </c>
      <c r="CQ90" s="76">
        <v>0</v>
      </c>
      <c r="CR90" s="76">
        <v>0</v>
      </c>
      <c r="CS90" s="76">
        <v>0</v>
      </c>
      <c r="CT90" s="76">
        <v>0</v>
      </c>
      <c r="CU90" s="76">
        <v>0</v>
      </c>
      <c r="CV90" s="76">
        <v>-314102</v>
      </c>
      <c r="CW90" s="76">
        <v>0</v>
      </c>
      <c r="CX90" s="76">
        <v>0</v>
      </c>
      <c r="CY90" s="76">
        <v>0</v>
      </c>
      <c r="CZ90" s="76">
        <v>-314102</v>
      </c>
      <c r="DA90" s="76">
        <v>19160</v>
      </c>
      <c r="DB90" s="76">
        <v>6580052</v>
      </c>
      <c r="DC90" s="76">
        <v>5991558</v>
      </c>
      <c r="DD90" s="76">
        <v>2640</v>
      </c>
      <c r="DE90" s="76">
        <v>585854</v>
      </c>
      <c r="DF90" s="76">
        <v>212633</v>
      </c>
      <c r="DG90" s="76">
        <v>6792685</v>
      </c>
      <c r="DH90" s="76">
        <v>191661</v>
      </c>
      <c r="DI90" s="76">
        <v>114014</v>
      </c>
      <c r="DJ90" s="76">
        <v>5438862</v>
      </c>
      <c r="DK90" s="76">
        <v>79854</v>
      </c>
      <c r="DL90" s="76">
        <v>302008</v>
      </c>
      <c r="DM90" s="76">
        <v>40432</v>
      </c>
      <c r="DN90" s="76">
        <v>317054</v>
      </c>
      <c r="DO90" s="76">
        <v>715351</v>
      </c>
      <c r="DP90" s="76">
        <v>356027</v>
      </c>
      <c r="DQ90" s="76">
        <v>275043</v>
      </c>
      <c r="DR90" s="76">
        <v>0</v>
      </c>
      <c r="DS90" s="76">
        <v>0</v>
      </c>
      <c r="DT90" s="76">
        <v>6773525</v>
      </c>
    </row>
    <row r="91" spans="1:124" x14ac:dyDescent="0.25">
      <c r="A91" s="65">
        <v>302</v>
      </c>
      <c r="B91" s="65" t="s">
        <v>565</v>
      </c>
      <c r="C91" s="65" t="s">
        <v>535</v>
      </c>
      <c r="D91" s="65" t="s">
        <v>555</v>
      </c>
      <c r="E91" s="65">
        <v>5427</v>
      </c>
      <c r="F91" s="65">
        <v>3025427</v>
      </c>
      <c r="G91" s="65">
        <v>135747</v>
      </c>
      <c r="H91" s="65" t="s">
        <v>323</v>
      </c>
      <c r="I91" s="65" t="s">
        <v>548</v>
      </c>
      <c r="J91" s="65" t="s">
        <v>548</v>
      </c>
      <c r="K91" s="65">
        <v>11</v>
      </c>
      <c r="L91" s="65">
        <v>19</v>
      </c>
      <c r="M91" s="65" t="s">
        <v>538</v>
      </c>
      <c r="N91" s="65">
        <v>1271</v>
      </c>
      <c r="O91" s="65">
        <v>3.5</v>
      </c>
      <c r="P91" s="65">
        <v>12</v>
      </c>
      <c r="Q91" s="65">
        <v>0</v>
      </c>
      <c r="R91" s="65" t="s">
        <v>126</v>
      </c>
      <c r="S91" s="65">
        <v>99.1</v>
      </c>
      <c r="T91" s="65" t="s">
        <v>539</v>
      </c>
      <c r="U91" s="65" t="s">
        <v>540</v>
      </c>
      <c r="V91" s="65" t="s">
        <v>555</v>
      </c>
      <c r="W91" s="65">
        <v>6.8</v>
      </c>
      <c r="X91" s="65">
        <v>1.6</v>
      </c>
      <c r="Y91" s="65">
        <v>10.199999999999999</v>
      </c>
      <c r="Z91" s="65">
        <v>0</v>
      </c>
      <c r="AA91" s="65" t="s">
        <v>549</v>
      </c>
      <c r="AB91" s="65" t="s">
        <v>542</v>
      </c>
      <c r="AC91" s="65" t="s">
        <v>550</v>
      </c>
      <c r="AD91" s="65">
        <v>280</v>
      </c>
      <c r="AE91" s="65">
        <v>92.1</v>
      </c>
      <c r="AF91" s="65">
        <v>44.8</v>
      </c>
      <c r="AG91" s="65">
        <v>36.700000000000003</v>
      </c>
      <c r="AH91" s="65">
        <v>3.7</v>
      </c>
      <c r="AI91" s="76">
        <v>6101303</v>
      </c>
      <c r="AJ91" s="76">
        <v>1437632</v>
      </c>
      <c r="AK91" s="76">
        <v>1276587</v>
      </c>
      <c r="AL91" s="76">
        <v>0</v>
      </c>
      <c r="AM91" s="76">
        <v>92430</v>
      </c>
      <c r="AN91" s="76">
        <v>171743</v>
      </c>
      <c r="AO91" s="76">
        <v>47143</v>
      </c>
      <c r="AP91" s="76">
        <v>1192</v>
      </c>
      <c r="AQ91" s="76">
        <v>6400</v>
      </c>
      <c r="AR91" s="76">
        <v>35728</v>
      </c>
      <c r="AS91" s="76">
        <v>209</v>
      </c>
      <c r="AT91" s="76">
        <v>1024694</v>
      </c>
      <c r="AU91" s="76">
        <v>1391883</v>
      </c>
      <c r="AV91" s="76">
        <v>0</v>
      </c>
      <c r="AW91" s="76">
        <v>0</v>
      </c>
      <c r="AX91" s="76">
        <v>0</v>
      </c>
      <c r="AY91" s="76">
        <v>2640</v>
      </c>
      <c r="AZ91" s="76">
        <v>11547456</v>
      </c>
      <c r="BA91" s="76">
        <v>11589584</v>
      </c>
      <c r="BB91" s="76">
        <v>5617204</v>
      </c>
      <c r="BC91" s="76">
        <v>17053</v>
      </c>
      <c r="BD91" s="76">
        <v>1809579</v>
      </c>
      <c r="BE91" s="76">
        <v>149284</v>
      </c>
      <c r="BF91" s="76">
        <v>629827</v>
      </c>
      <c r="BG91" s="76">
        <v>0</v>
      </c>
      <c r="BH91" s="76">
        <v>113904</v>
      </c>
      <c r="BI91" s="76">
        <v>91851</v>
      </c>
      <c r="BJ91" s="76">
        <v>53695</v>
      </c>
      <c r="BK91" s="76">
        <v>63822</v>
      </c>
      <c r="BL91" s="76">
        <v>0</v>
      </c>
      <c r="BM91" s="76">
        <v>169769</v>
      </c>
      <c r="BN91" s="76">
        <v>23999</v>
      </c>
      <c r="BO91" s="76">
        <v>136089</v>
      </c>
      <c r="BP91" s="76">
        <v>10101</v>
      </c>
      <c r="BQ91" s="76">
        <v>157886</v>
      </c>
      <c r="BR91" s="76">
        <v>68529</v>
      </c>
      <c r="BS91" s="76">
        <v>143339</v>
      </c>
      <c r="BT91" s="76">
        <v>581228</v>
      </c>
      <c r="BU91" s="76">
        <v>154550</v>
      </c>
      <c r="BV91" s="76">
        <v>135729</v>
      </c>
      <c r="BW91" s="76">
        <v>57692</v>
      </c>
      <c r="BX91" s="76">
        <v>76297</v>
      </c>
      <c r="BY91" s="76">
        <v>0</v>
      </c>
      <c r="BZ91" s="76">
        <v>38018</v>
      </c>
      <c r="CA91" s="76">
        <v>113708</v>
      </c>
      <c r="CB91" s="76">
        <v>381993</v>
      </c>
      <c r="CC91" s="76">
        <v>696805</v>
      </c>
      <c r="CD91" s="76">
        <v>0</v>
      </c>
      <c r="CE91" s="76">
        <v>0</v>
      </c>
      <c r="CF91" s="76">
        <v>0</v>
      </c>
      <c r="CG91" s="76">
        <v>0</v>
      </c>
      <c r="CH91" s="76">
        <v>0</v>
      </c>
      <c r="CI91" s="76">
        <v>11449823</v>
      </c>
      <c r="CJ91" s="76">
        <v>11491951</v>
      </c>
      <c r="CK91" s="76">
        <v>89343</v>
      </c>
      <c r="CL91" s="76">
        <v>0</v>
      </c>
      <c r="CM91" s="76">
        <v>0</v>
      </c>
      <c r="CN91" s="76">
        <v>0</v>
      </c>
      <c r="CO91" s="76">
        <v>0</v>
      </c>
      <c r="CP91" s="76">
        <v>0</v>
      </c>
      <c r="CQ91" s="76">
        <v>0</v>
      </c>
      <c r="CR91" s="76">
        <v>0</v>
      </c>
      <c r="CS91" s="76">
        <v>0</v>
      </c>
      <c r="CT91" s="76">
        <v>0</v>
      </c>
      <c r="CU91" s="76">
        <v>0</v>
      </c>
      <c r="CV91" s="76">
        <v>186980</v>
      </c>
      <c r="CW91" s="76">
        <v>0</v>
      </c>
      <c r="CX91" s="76">
        <v>0</v>
      </c>
      <c r="CY91" s="76">
        <v>0</v>
      </c>
      <c r="CZ91" s="76">
        <v>186980</v>
      </c>
      <c r="DA91" s="76">
        <v>97633</v>
      </c>
      <c r="DB91" s="76">
        <v>9129478</v>
      </c>
      <c r="DC91" s="76">
        <v>7757821</v>
      </c>
      <c r="DD91" s="76">
        <v>2640</v>
      </c>
      <c r="DE91" s="76">
        <v>1369017</v>
      </c>
      <c r="DF91" s="76">
        <v>2460106</v>
      </c>
      <c r="DG91" s="76">
        <v>11589584</v>
      </c>
      <c r="DH91" s="76">
        <v>194583</v>
      </c>
      <c r="DI91" s="76">
        <v>259450</v>
      </c>
      <c r="DJ91" s="76">
        <v>8510643</v>
      </c>
      <c r="DK91" s="76">
        <v>193768</v>
      </c>
      <c r="DL91" s="76">
        <v>479141</v>
      </c>
      <c r="DM91" s="76">
        <v>38018</v>
      </c>
      <c r="DN91" s="76">
        <v>494170</v>
      </c>
      <c r="DO91" s="76">
        <v>2007997</v>
      </c>
      <c r="DP91" s="76">
        <v>871507</v>
      </c>
      <c r="DQ91" s="76">
        <v>1078798</v>
      </c>
      <c r="DR91" s="76">
        <v>0</v>
      </c>
      <c r="DS91" s="76">
        <v>0</v>
      </c>
      <c r="DT91" s="76">
        <v>11491951</v>
      </c>
    </row>
    <row r="92" spans="1:124" x14ac:dyDescent="0.25">
      <c r="A92" s="65">
        <v>302</v>
      </c>
      <c r="B92" s="65" t="s">
        <v>565</v>
      </c>
      <c r="C92" s="65" t="s">
        <v>535</v>
      </c>
      <c r="D92" s="65" t="s">
        <v>555</v>
      </c>
      <c r="E92" s="65">
        <v>5948</v>
      </c>
      <c r="F92" s="65">
        <v>3025948</v>
      </c>
      <c r="G92" s="65">
        <v>101376</v>
      </c>
      <c r="H92" s="65" t="s">
        <v>619</v>
      </c>
      <c r="I92" s="65" t="s">
        <v>536</v>
      </c>
      <c r="J92" s="65" t="s">
        <v>537</v>
      </c>
      <c r="K92" s="65">
        <v>3</v>
      </c>
      <c r="L92" s="65">
        <v>11</v>
      </c>
      <c r="M92" s="65" t="s">
        <v>538</v>
      </c>
      <c r="N92" s="65">
        <v>228</v>
      </c>
      <c r="O92" s="65">
        <v>3.1</v>
      </c>
      <c r="P92" s="65">
        <v>12</v>
      </c>
      <c r="Q92" s="65">
        <v>0</v>
      </c>
      <c r="R92" s="65" t="s">
        <v>126</v>
      </c>
      <c r="S92" s="65">
        <v>15.6</v>
      </c>
      <c r="T92" s="65" t="s">
        <v>539</v>
      </c>
      <c r="U92" s="65" t="s">
        <v>540</v>
      </c>
      <c r="V92" s="65" t="s">
        <v>555</v>
      </c>
      <c r="W92" s="65">
        <v>2.2000000000000002</v>
      </c>
      <c r="X92" s="65">
        <v>11</v>
      </c>
      <c r="Y92" s="65">
        <v>7.5</v>
      </c>
      <c r="Z92" s="65">
        <v>0</v>
      </c>
      <c r="AA92" s="65" t="s">
        <v>541</v>
      </c>
      <c r="AB92" s="65" t="s">
        <v>542</v>
      </c>
      <c r="AC92" s="65" t="s">
        <v>543</v>
      </c>
      <c r="AD92" s="65">
        <v>0</v>
      </c>
      <c r="AE92" s="65">
        <v>78</v>
      </c>
      <c r="AF92" s="65">
        <v>11.4</v>
      </c>
      <c r="AG92" s="65">
        <v>4.5999999999999996</v>
      </c>
      <c r="AH92" s="65">
        <v>0.6</v>
      </c>
      <c r="AI92" s="76">
        <v>939642</v>
      </c>
      <c r="AJ92" s="76">
        <v>0</v>
      </c>
      <c r="AK92" s="76">
        <v>52162</v>
      </c>
      <c r="AL92" s="76">
        <v>0</v>
      </c>
      <c r="AM92" s="76">
        <v>16820</v>
      </c>
      <c r="AN92" s="76">
        <v>47222</v>
      </c>
      <c r="AO92" s="76">
        <v>5117</v>
      </c>
      <c r="AP92" s="76">
        <v>40201</v>
      </c>
      <c r="AQ92" s="76">
        <v>17344</v>
      </c>
      <c r="AR92" s="76">
        <v>18304</v>
      </c>
      <c r="AS92" s="76">
        <v>0</v>
      </c>
      <c r="AT92" s="76">
        <v>29525</v>
      </c>
      <c r="AU92" s="76">
        <v>299589</v>
      </c>
      <c r="AV92" s="76">
        <v>0</v>
      </c>
      <c r="AW92" s="76">
        <v>0</v>
      </c>
      <c r="AX92" s="76">
        <v>0</v>
      </c>
      <c r="AY92" s="76">
        <v>48862</v>
      </c>
      <c r="AZ92" s="76">
        <v>1479140</v>
      </c>
      <c r="BA92" s="76">
        <v>1514788</v>
      </c>
      <c r="BB92" s="76">
        <v>663077</v>
      </c>
      <c r="BC92" s="76">
        <v>12130</v>
      </c>
      <c r="BD92" s="76">
        <v>315678</v>
      </c>
      <c r="BE92" s="76">
        <v>43034</v>
      </c>
      <c r="BF92" s="76">
        <v>95717</v>
      </c>
      <c r="BG92" s="76">
        <v>0</v>
      </c>
      <c r="BH92" s="76">
        <v>14779</v>
      </c>
      <c r="BI92" s="76">
        <v>4011</v>
      </c>
      <c r="BJ92" s="76">
        <v>5365</v>
      </c>
      <c r="BK92" s="76">
        <v>4185</v>
      </c>
      <c r="BL92" s="76">
        <v>7149</v>
      </c>
      <c r="BM92" s="76">
        <v>26528</v>
      </c>
      <c r="BN92" s="76">
        <v>1324</v>
      </c>
      <c r="BO92" s="76">
        <v>20402</v>
      </c>
      <c r="BP92" s="76">
        <v>3197</v>
      </c>
      <c r="BQ92" s="76">
        <v>13489</v>
      </c>
      <c r="BR92" s="76">
        <v>13954</v>
      </c>
      <c r="BS92" s="76">
        <v>65827</v>
      </c>
      <c r="BT92" s="76">
        <v>46854</v>
      </c>
      <c r="BU92" s="76">
        <v>15030</v>
      </c>
      <c r="BV92" s="76">
        <v>0</v>
      </c>
      <c r="BW92" s="76">
        <v>19733</v>
      </c>
      <c r="BX92" s="76">
        <v>12460</v>
      </c>
      <c r="BY92" s="76">
        <v>10339</v>
      </c>
      <c r="BZ92" s="76">
        <v>55075</v>
      </c>
      <c r="CA92" s="76">
        <v>246</v>
      </c>
      <c r="CB92" s="76">
        <v>14133</v>
      </c>
      <c r="CC92" s="76">
        <v>23335</v>
      </c>
      <c r="CD92" s="76">
        <v>0</v>
      </c>
      <c r="CE92" s="76">
        <v>0</v>
      </c>
      <c r="CF92" s="76">
        <v>0</v>
      </c>
      <c r="CG92" s="76">
        <v>0</v>
      </c>
      <c r="CH92" s="76">
        <v>0</v>
      </c>
      <c r="CI92" s="76">
        <v>1471403</v>
      </c>
      <c r="CJ92" s="76">
        <v>1507051</v>
      </c>
      <c r="CK92" s="76">
        <v>29058</v>
      </c>
      <c r="CL92" s="76">
        <v>0</v>
      </c>
      <c r="CM92" s="76">
        <v>0</v>
      </c>
      <c r="CN92" s="76">
        <v>0</v>
      </c>
      <c r="CO92" s="76">
        <v>0</v>
      </c>
      <c r="CP92" s="76">
        <v>0</v>
      </c>
      <c r="CQ92" s="76">
        <v>0</v>
      </c>
      <c r="CR92" s="76">
        <v>0</v>
      </c>
      <c r="CS92" s="76">
        <v>0</v>
      </c>
      <c r="CT92" s="76">
        <v>0</v>
      </c>
      <c r="CU92" s="76">
        <v>0</v>
      </c>
      <c r="CV92" s="76">
        <v>36796</v>
      </c>
      <c r="CW92" s="76">
        <v>0</v>
      </c>
      <c r="CX92" s="76">
        <v>0</v>
      </c>
      <c r="CY92" s="76">
        <v>0</v>
      </c>
      <c r="CZ92" s="76">
        <v>36796</v>
      </c>
      <c r="DA92" s="76">
        <v>7737</v>
      </c>
      <c r="DB92" s="76">
        <v>1109825</v>
      </c>
      <c r="DC92" s="76">
        <v>991981</v>
      </c>
      <c r="DD92" s="76">
        <v>48862</v>
      </c>
      <c r="DE92" s="76">
        <v>68982</v>
      </c>
      <c r="DF92" s="76">
        <v>404963</v>
      </c>
      <c r="DG92" s="76">
        <v>1514788</v>
      </c>
      <c r="DH92" s="76">
        <v>16561</v>
      </c>
      <c r="DI92" s="76">
        <v>31304</v>
      </c>
      <c r="DJ92" s="76">
        <v>1122337</v>
      </c>
      <c r="DK92" s="76">
        <v>27852</v>
      </c>
      <c r="DL92" s="76">
        <v>91288</v>
      </c>
      <c r="DM92" s="76">
        <v>55075</v>
      </c>
      <c r="DN92" s="76">
        <v>164002</v>
      </c>
      <c r="DO92" s="76">
        <v>119085</v>
      </c>
      <c r="DP92" s="76">
        <v>61884</v>
      </c>
      <c r="DQ92" s="76">
        <v>37468</v>
      </c>
      <c r="DR92" s="76">
        <v>0</v>
      </c>
      <c r="DS92" s="76">
        <v>0</v>
      </c>
      <c r="DT92" s="76">
        <v>1507051</v>
      </c>
    </row>
    <row r="93" spans="1:124" x14ac:dyDescent="0.25">
      <c r="A93" s="65">
        <v>302</v>
      </c>
      <c r="B93" s="65" t="s">
        <v>565</v>
      </c>
      <c r="C93" s="65" t="s">
        <v>535</v>
      </c>
      <c r="D93" s="65" t="s">
        <v>555</v>
      </c>
      <c r="E93" s="65">
        <v>5949</v>
      </c>
      <c r="F93" s="65">
        <v>3025949</v>
      </c>
      <c r="G93" s="65">
        <v>131359</v>
      </c>
      <c r="H93" s="65" t="s">
        <v>321</v>
      </c>
      <c r="I93" s="65" t="s">
        <v>536</v>
      </c>
      <c r="J93" s="65" t="s">
        <v>537</v>
      </c>
      <c r="K93" s="65">
        <v>3</v>
      </c>
      <c r="L93" s="65">
        <v>11</v>
      </c>
      <c r="M93" s="65" t="s">
        <v>538</v>
      </c>
      <c r="N93" s="65">
        <v>426</v>
      </c>
      <c r="O93" s="65">
        <v>0.7</v>
      </c>
      <c r="P93" s="65">
        <v>12</v>
      </c>
      <c r="Q93" s="65">
        <v>0</v>
      </c>
      <c r="R93" s="65" t="s">
        <v>126</v>
      </c>
      <c r="S93" s="65">
        <v>24.8</v>
      </c>
      <c r="T93" s="65" t="s">
        <v>539</v>
      </c>
      <c r="U93" s="65" t="s">
        <v>540</v>
      </c>
      <c r="V93" s="65" t="s">
        <v>555</v>
      </c>
      <c r="W93" s="65">
        <v>1.2</v>
      </c>
      <c r="X93" s="65">
        <v>8.9</v>
      </c>
      <c r="Y93" s="65">
        <v>8.6999999999999993</v>
      </c>
      <c r="Z93" s="65">
        <v>0</v>
      </c>
      <c r="AA93" s="65" t="s">
        <v>541</v>
      </c>
      <c r="AB93" s="65" t="s">
        <v>542</v>
      </c>
      <c r="AC93" s="65" t="s">
        <v>543</v>
      </c>
      <c r="AD93" s="65">
        <v>0</v>
      </c>
      <c r="AE93" s="65">
        <v>84.5</v>
      </c>
      <c r="AF93" s="65">
        <v>14.7</v>
      </c>
      <c r="AG93" s="65">
        <v>4.9000000000000004</v>
      </c>
      <c r="AH93" s="65">
        <v>3.8</v>
      </c>
      <c r="AI93" s="76">
        <v>1655009</v>
      </c>
      <c r="AJ93" s="76">
        <v>0</v>
      </c>
      <c r="AK93" s="76">
        <v>49870</v>
      </c>
      <c r="AL93" s="76">
        <v>0</v>
      </c>
      <c r="AM93" s="76">
        <v>31555</v>
      </c>
      <c r="AN93" s="76">
        <v>0</v>
      </c>
      <c r="AO93" s="76">
        <v>1974</v>
      </c>
      <c r="AP93" s="76">
        <v>4903</v>
      </c>
      <c r="AQ93" s="76">
        <v>14589</v>
      </c>
      <c r="AR93" s="76">
        <v>14235</v>
      </c>
      <c r="AS93" s="76">
        <v>0</v>
      </c>
      <c r="AT93" s="76">
        <v>18724</v>
      </c>
      <c r="AU93" s="76">
        <v>980277</v>
      </c>
      <c r="AV93" s="76">
        <v>0</v>
      </c>
      <c r="AW93" s="76">
        <v>0</v>
      </c>
      <c r="AX93" s="76">
        <v>0</v>
      </c>
      <c r="AY93" s="76">
        <v>103736</v>
      </c>
      <c r="AZ93" s="76">
        <v>2846048</v>
      </c>
      <c r="BA93" s="76">
        <v>2874872</v>
      </c>
      <c r="BB93" s="76">
        <v>918440</v>
      </c>
      <c r="BC93" s="76">
        <v>0</v>
      </c>
      <c r="BD93" s="76">
        <v>1059167</v>
      </c>
      <c r="BE93" s="76">
        <v>47191</v>
      </c>
      <c r="BF93" s="76">
        <v>77167</v>
      </c>
      <c r="BG93" s="76">
        <v>0</v>
      </c>
      <c r="BH93" s="76">
        <v>31524</v>
      </c>
      <c r="BI93" s="76">
        <v>11074</v>
      </c>
      <c r="BJ93" s="76">
        <v>28748</v>
      </c>
      <c r="BK93" s="76">
        <v>12875</v>
      </c>
      <c r="BL93" s="76">
        <v>0</v>
      </c>
      <c r="BM93" s="76">
        <v>30314</v>
      </c>
      <c r="BN93" s="76">
        <v>0</v>
      </c>
      <c r="BO93" s="76">
        <v>39719</v>
      </c>
      <c r="BP93" s="76">
        <v>3407</v>
      </c>
      <c r="BQ93" s="76">
        <v>17702</v>
      </c>
      <c r="BR93" s="76">
        <v>31549</v>
      </c>
      <c r="BS93" s="76">
        <v>7766</v>
      </c>
      <c r="BT93" s="76">
        <v>93624</v>
      </c>
      <c r="BU93" s="76">
        <v>17256</v>
      </c>
      <c r="BV93" s="76">
        <v>0</v>
      </c>
      <c r="BW93" s="76">
        <v>13706</v>
      </c>
      <c r="BX93" s="76">
        <v>17594</v>
      </c>
      <c r="BY93" s="76">
        <v>4314</v>
      </c>
      <c r="BZ93" s="76">
        <v>104555</v>
      </c>
      <c r="CA93" s="76">
        <v>154994</v>
      </c>
      <c r="CB93" s="76">
        <v>13558</v>
      </c>
      <c r="CC93" s="76">
        <v>122745</v>
      </c>
      <c r="CD93" s="76">
        <v>0</v>
      </c>
      <c r="CE93" s="76">
        <v>0</v>
      </c>
      <c r="CF93" s="76">
        <v>0</v>
      </c>
      <c r="CG93" s="76">
        <v>0</v>
      </c>
      <c r="CH93" s="76">
        <v>0</v>
      </c>
      <c r="CI93" s="76">
        <v>2830165</v>
      </c>
      <c r="CJ93" s="76">
        <v>2858989</v>
      </c>
      <c r="CK93" s="76">
        <v>-31960</v>
      </c>
      <c r="CL93" s="76">
        <v>0</v>
      </c>
      <c r="CM93" s="76">
        <v>0</v>
      </c>
      <c r="CN93" s="76">
        <v>0</v>
      </c>
      <c r="CO93" s="76">
        <v>0</v>
      </c>
      <c r="CP93" s="76">
        <v>0</v>
      </c>
      <c r="CQ93" s="76">
        <v>0</v>
      </c>
      <c r="CR93" s="76">
        <v>0</v>
      </c>
      <c r="CS93" s="76">
        <v>0</v>
      </c>
      <c r="CT93" s="76">
        <v>0</v>
      </c>
      <c r="CU93" s="76">
        <v>0</v>
      </c>
      <c r="CV93" s="76">
        <v>-16080</v>
      </c>
      <c r="CW93" s="76">
        <v>0</v>
      </c>
      <c r="CX93" s="76">
        <v>0</v>
      </c>
      <c r="CY93" s="76">
        <v>0</v>
      </c>
      <c r="CZ93" s="76">
        <v>-16080</v>
      </c>
      <c r="DA93" s="76">
        <v>15883</v>
      </c>
      <c r="DB93" s="76">
        <v>1842144</v>
      </c>
      <c r="DC93" s="76">
        <v>1656983</v>
      </c>
      <c r="DD93" s="76">
        <v>103736</v>
      </c>
      <c r="DE93" s="76">
        <v>81425</v>
      </c>
      <c r="DF93" s="76">
        <v>1032728</v>
      </c>
      <c r="DG93" s="76">
        <v>2874872</v>
      </c>
      <c r="DH93" s="76">
        <v>167869</v>
      </c>
      <c r="DI93" s="76">
        <v>71346</v>
      </c>
      <c r="DJ93" s="76">
        <v>2293989</v>
      </c>
      <c r="DK93" s="76">
        <v>30314</v>
      </c>
      <c r="DL93" s="76">
        <v>117224</v>
      </c>
      <c r="DM93" s="76">
        <v>104555</v>
      </c>
      <c r="DN93" s="76">
        <v>182573</v>
      </c>
      <c r="DO93" s="76">
        <v>260889</v>
      </c>
      <c r="DP93" s="76">
        <v>110880</v>
      </c>
      <c r="DQ93" s="76">
        <v>136303</v>
      </c>
      <c r="DR93" s="76">
        <v>0</v>
      </c>
      <c r="DS93" s="76">
        <v>0</v>
      </c>
      <c r="DT93" s="76">
        <v>2858989</v>
      </c>
    </row>
    <row r="94" spans="1:124" x14ac:dyDescent="0.25">
      <c r="A94" s="65">
        <v>302</v>
      </c>
      <c r="B94" s="65" t="s">
        <v>565</v>
      </c>
      <c r="C94" s="65" t="s">
        <v>535</v>
      </c>
      <c r="D94" s="65" t="s">
        <v>555</v>
      </c>
      <c r="E94" s="65">
        <v>7005</v>
      </c>
      <c r="F94" s="65">
        <v>3027005</v>
      </c>
      <c r="G94" s="65">
        <v>101395</v>
      </c>
      <c r="H94" s="65" t="s">
        <v>136</v>
      </c>
      <c r="I94" s="65" t="s">
        <v>553</v>
      </c>
      <c r="J94" s="65" t="s">
        <v>553</v>
      </c>
      <c r="K94" s="65">
        <v>4</v>
      </c>
      <c r="L94" s="65">
        <v>11</v>
      </c>
      <c r="M94" s="65" t="s">
        <v>554</v>
      </c>
      <c r="N94" s="65">
        <v>115</v>
      </c>
      <c r="O94" s="65">
        <v>39.1</v>
      </c>
      <c r="P94" s="65">
        <v>12</v>
      </c>
      <c r="Q94" s="65">
        <v>0</v>
      </c>
      <c r="R94" s="65" t="s">
        <v>126</v>
      </c>
      <c r="S94" s="65">
        <v>17.2</v>
      </c>
      <c r="T94" s="65" t="s">
        <v>539</v>
      </c>
      <c r="U94" s="65" t="s">
        <v>540</v>
      </c>
      <c r="V94" s="65" t="s">
        <v>555</v>
      </c>
      <c r="W94" s="65">
        <v>100</v>
      </c>
      <c r="X94" s="65">
        <v>0</v>
      </c>
      <c r="Y94" s="65">
        <v>60</v>
      </c>
      <c r="Z94" s="65">
        <v>0</v>
      </c>
      <c r="AA94" s="65" t="s">
        <v>541</v>
      </c>
      <c r="AB94" s="65" t="s">
        <v>542</v>
      </c>
      <c r="AC94" s="65" t="s">
        <v>545</v>
      </c>
      <c r="AD94" s="65">
        <v>0</v>
      </c>
      <c r="AE94" s="65">
        <v>73.2</v>
      </c>
      <c r="AF94" s="65">
        <v>29.7</v>
      </c>
      <c r="AG94" s="65">
        <v>8.8000000000000007</v>
      </c>
      <c r="AH94" s="65">
        <v>0.7</v>
      </c>
      <c r="AI94" s="76">
        <v>1107949</v>
      </c>
      <c r="AJ94" s="76">
        <v>0</v>
      </c>
      <c r="AK94" s="76">
        <v>1409984</v>
      </c>
      <c r="AL94" s="76">
        <v>0</v>
      </c>
      <c r="AM94" s="76">
        <v>74117</v>
      </c>
      <c r="AN94" s="76">
        <v>2300</v>
      </c>
      <c r="AO94" s="76">
        <v>4095</v>
      </c>
      <c r="AP94" s="76">
        <v>41809</v>
      </c>
      <c r="AQ94" s="76">
        <v>7871</v>
      </c>
      <c r="AR94" s="76">
        <v>15882</v>
      </c>
      <c r="AS94" s="76">
        <v>0</v>
      </c>
      <c r="AT94" s="76">
        <v>0</v>
      </c>
      <c r="AU94" s="76">
        <v>1213</v>
      </c>
      <c r="AV94" s="76">
        <v>0</v>
      </c>
      <c r="AW94" s="76">
        <v>0</v>
      </c>
      <c r="AX94" s="76">
        <v>0</v>
      </c>
      <c r="AY94" s="76">
        <v>31444</v>
      </c>
      <c r="AZ94" s="76">
        <v>2672911</v>
      </c>
      <c r="BA94" s="76">
        <v>2696664</v>
      </c>
      <c r="BB94" s="76">
        <v>1004236</v>
      </c>
      <c r="BC94" s="76">
        <v>0</v>
      </c>
      <c r="BD94" s="76">
        <v>785793</v>
      </c>
      <c r="BE94" s="76">
        <v>22931</v>
      </c>
      <c r="BF94" s="76">
        <v>91644</v>
      </c>
      <c r="BG94" s="76">
        <v>0</v>
      </c>
      <c r="BH94" s="76">
        <v>7192</v>
      </c>
      <c r="BI94" s="76">
        <v>19289</v>
      </c>
      <c r="BJ94" s="76">
        <v>18730</v>
      </c>
      <c r="BK94" s="76">
        <v>20700</v>
      </c>
      <c r="BL94" s="76">
        <v>1802</v>
      </c>
      <c r="BM94" s="76">
        <v>62218</v>
      </c>
      <c r="BN94" s="76">
        <v>3654</v>
      </c>
      <c r="BO94" s="76">
        <v>22484</v>
      </c>
      <c r="BP94" s="76">
        <v>2016</v>
      </c>
      <c r="BQ94" s="76">
        <v>44223</v>
      </c>
      <c r="BR94" s="76">
        <v>0</v>
      </c>
      <c r="BS94" s="76">
        <v>7749</v>
      </c>
      <c r="BT94" s="76">
        <v>29447</v>
      </c>
      <c r="BU94" s="76">
        <v>13926</v>
      </c>
      <c r="BV94" s="76">
        <v>0</v>
      </c>
      <c r="BW94" s="76">
        <v>9159</v>
      </c>
      <c r="BX94" s="76">
        <v>9102</v>
      </c>
      <c r="BY94" s="76">
        <v>114</v>
      </c>
      <c r="BZ94" s="76">
        <v>40371</v>
      </c>
      <c r="CA94" s="76">
        <v>0</v>
      </c>
      <c r="CB94" s="76">
        <v>325682</v>
      </c>
      <c r="CC94" s="76">
        <v>40868</v>
      </c>
      <c r="CD94" s="76">
        <v>0</v>
      </c>
      <c r="CE94" s="76">
        <v>0</v>
      </c>
      <c r="CF94" s="76">
        <v>0</v>
      </c>
      <c r="CG94" s="76">
        <v>0</v>
      </c>
      <c r="CH94" s="76">
        <v>0</v>
      </c>
      <c r="CI94" s="76">
        <v>2559577</v>
      </c>
      <c r="CJ94" s="76">
        <v>2583330</v>
      </c>
      <c r="CK94" s="76">
        <v>185977</v>
      </c>
      <c r="CL94" s="76">
        <v>0</v>
      </c>
      <c r="CM94" s="76">
        <v>1</v>
      </c>
      <c r="CN94" s="76">
        <v>19745</v>
      </c>
      <c r="CO94" s="76">
        <v>0</v>
      </c>
      <c r="CP94" s="76">
        <v>0</v>
      </c>
      <c r="CQ94" s="76">
        <v>0</v>
      </c>
      <c r="CR94" s="76">
        <v>-2405</v>
      </c>
      <c r="CS94" s="76">
        <v>0</v>
      </c>
      <c r="CT94" s="76">
        <v>0</v>
      </c>
      <c r="CU94" s="76">
        <v>18643</v>
      </c>
      <c r="CV94" s="76">
        <v>280669</v>
      </c>
      <c r="CW94" s="76">
        <v>22151</v>
      </c>
      <c r="CX94" s="76">
        <v>0</v>
      </c>
      <c r="CY94" s="76">
        <v>0</v>
      </c>
      <c r="CZ94" s="76">
        <v>299312</v>
      </c>
      <c r="DA94" s="76">
        <v>113334</v>
      </c>
      <c r="DB94" s="76">
        <v>2629889</v>
      </c>
      <c r="DC94" s="76">
        <v>1114344</v>
      </c>
      <c r="DD94" s="76">
        <v>31444</v>
      </c>
      <c r="DE94" s="76">
        <v>1484101</v>
      </c>
      <c r="DF94" s="76">
        <v>66775</v>
      </c>
      <c r="DG94" s="76">
        <v>2696664</v>
      </c>
      <c r="DH94" s="76">
        <v>20700</v>
      </c>
      <c r="DI94" s="76">
        <v>47013</v>
      </c>
      <c r="DJ94" s="76">
        <v>1949386</v>
      </c>
      <c r="DK94" s="76">
        <v>65872</v>
      </c>
      <c r="DL94" s="76">
        <v>111287</v>
      </c>
      <c r="DM94" s="76">
        <v>40371</v>
      </c>
      <c r="DN94" s="76">
        <v>103461</v>
      </c>
      <c r="DO94" s="76">
        <v>419082</v>
      </c>
      <c r="DP94" s="76">
        <v>43373</v>
      </c>
      <c r="DQ94" s="76">
        <v>366550</v>
      </c>
      <c r="DR94" s="76">
        <v>0</v>
      </c>
      <c r="DS94" s="76">
        <v>0</v>
      </c>
      <c r="DT94" s="76">
        <v>2583330</v>
      </c>
    </row>
    <row r="95" spans="1:124" x14ac:dyDescent="0.25">
      <c r="A95" s="65">
        <v>302</v>
      </c>
      <c r="B95" s="65" t="s">
        <v>565</v>
      </c>
      <c r="C95" s="65" t="s">
        <v>535</v>
      </c>
      <c r="D95" s="65" t="s">
        <v>555</v>
      </c>
      <c r="E95" s="65">
        <v>7009</v>
      </c>
      <c r="F95" s="65">
        <v>3027009</v>
      </c>
      <c r="G95" s="65">
        <v>101396</v>
      </c>
      <c r="H95" s="65" t="s">
        <v>620</v>
      </c>
      <c r="I95" s="65" t="s">
        <v>553</v>
      </c>
      <c r="J95" s="65" t="s">
        <v>553</v>
      </c>
      <c r="K95" s="65">
        <v>2</v>
      </c>
      <c r="L95" s="65">
        <v>11</v>
      </c>
      <c r="M95" s="65" t="s">
        <v>554</v>
      </c>
      <c r="N95" s="65">
        <v>111</v>
      </c>
      <c r="O95" s="65">
        <v>26.5</v>
      </c>
      <c r="P95" s="65">
        <v>12</v>
      </c>
      <c r="Q95" s="65">
        <v>0</v>
      </c>
      <c r="R95" s="65" t="s">
        <v>126</v>
      </c>
      <c r="S95" s="65">
        <v>21.1</v>
      </c>
      <c r="T95" s="65" t="s">
        <v>539</v>
      </c>
      <c r="U95" s="65" t="s">
        <v>540</v>
      </c>
      <c r="V95" s="65" t="s">
        <v>555</v>
      </c>
      <c r="W95" s="65">
        <v>71.2</v>
      </c>
      <c r="X95" s="65">
        <v>28.8</v>
      </c>
      <c r="Y95" s="65">
        <v>76.599999999999994</v>
      </c>
      <c r="Z95" s="65">
        <v>0</v>
      </c>
      <c r="AA95" s="65" t="s">
        <v>541</v>
      </c>
      <c r="AB95" s="65" t="s">
        <v>542</v>
      </c>
      <c r="AC95" s="65" t="s">
        <v>545</v>
      </c>
      <c r="AD95" s="65">
        <v>0</v>
      </c>
      <c r="AE95" s="65">
        <v>98.1</v>
      </c>
      <c r="AF95" s="65">
        <v>48.5</v>
      </c>
      <c r="AG95" s="65">
        <v>2.9</v>
      </c>
      <c r="AH95" s="65">
        <v>8</v>
      </c>
      <c r="AI95" s="76">
        <v>1413117</v>
      </c>
      <c r="AJ95" s="76">
        <v>0</v>
      </c>
      <c r="AK95" s="76">
        <v>1730431</v>
      </c>
      <c r="AL95" s="76">
        <v>0</v>
      </c>
      <c r="AM95" s="76">
        <v>55100</v>
      </c>
      <c r="AN95" s="76">
        <v>4256</v>
      </c>
      <c r="AO95" s="76">
        <v>703161</v>
      </c>
      <c r="AP95" s="76">
        <v>57075</v>
      </c>
      <c r="AQ95" s="76">
        <v>6712</v>
      </c>
      <c r="AR95" s="76">
        <v>7181</v>
      </c>
      <c r="AS95" s="76">
        <v>15891</v>
      </c>
      <c r="AT95" s="76">
        <v>6274</v>
      </c>
      <c r="AU95" s="76">
        <v>7174</v>
      </c>
      <c r="AV95" s="76">
        <v>28445</v>
      </c>
      <c r="AW95" s="76">
        <v>0</v>
      </c>
      <c r="AX95" s="76">
        <v>0</v>
      </c>
      <c r="AY95" s="76">
        <v>28500</v>
      </c>
      <c r="AZ95" s="76">
        <v>4049424</v>
      </c>
      <c r="BA95" s="76">
        <v>4063317</v>
      </c>
      <c r="BB95" s="76">
        <v>1693737</v>
      </c>
      <c r="BC95" s="76">
        <v>8938</v>
      </c>
      <c r="BD95" s="76">
        <v>1383267</v>
      </c>
      <c r="BE95" s="76">
        <v>54772</v>
      </c>
      <c r="BF95" s="76">
        <v>89595</v>
      </c>
      <c r="BG95" s="76">
        <v>0</v>
      </c>
      <c r="BH95" s="76">
        <v>88472</v>
      </c>
      <c r="BI95" s="76">
        <v>41129</v>
      </c>
      <c r="BJ95" s="76">
        <v>16882</v>
      </c>
      <c r="BK95" s="76">
        <v>11791</v>
      </c>
      <c r="BL95" s="76">
        <v>22031</v>
      </c>
      <c r="BM95" s="76">
        <v>58395</v>
      </c>
      <c r="BN95" s="76">
        <v>150</v>
      </c>
      <c r="BO95" s="76">
        <v>32374</v>
      </c>
      <c r="BP95" s="76">
        <v>14331</v>
      </c>
      <c r="BQ95" s="76">
        <v>29618</v>
      </c>
      <c r="BR95" s="76">
        <v>0</v>
      </c>
      <c r="BS95" s="76">
        <v>17692</v>
      </c>
      <c r="BT95" s="76">
        <v>75810</v>
      </c>
      <c r="BU95" s="76">
        <v>27677</v>
      </c>
      <c r="BV95" s="76">
        <v>0</v>
      </c>
      <c r="BW95" s="76">
        <v>18290</v>
      </c>
      <c r="BX95" s="76">
        <v>3950</v>
      </c>
      <c r="BY95" s="76">
        <v>49313</v>
      </c>
      <c r="BZ95" s="76">
        <v>20101</v>
      </c>
      <c r="CA95" s="76">
        <v>35082</v>
      </c>
      <c r="CB95" s="76">
        <v>353216</v>
      </c>
      <c r="CC95" s="76">
        <v>55611</v>
      </c>
      <c r="CD95" s="76">
        <v>0</v>
      </c>
      <c r="CE95" s="76">
        <v>0</v>
      </c>
      <c r="CF95" s="76">
        <v>0</v>
      </c>
      <c r="CG95" s="76">
        <v>0</v>
      </c>
      <c r="CH95" s="76">
        <v>0</v>
      </c>
      <c r="CI95" s="76">
        <v>4188331</v>
      </c>
      <c r="CJ95" s="76">
        <v>4202224</v>
      </c>
      <c r="CK95" s="76">
        <v>214291</v>
      </c>
      <c r="CL95" s="76">
        <v>0</v>
      </c>
      <c r="CM95" s="76">
        <v>0</v>
      </c>
      <c r="CN95" s="76">
        <v>21253</v>
      </c>
      <c r="CO95" s="76">
        <v>0</v>
      </c>
      <c r="CP95" s="76">
        <v>0</v>
      </c>
      <c r="CQ95" s="76">
        <v>0</v>
      </c>
      <c r="CR95" s="76">
        <v>0</v>
      </c>
      <c r="CS95" s="76">
        <v>0</v>
      </c>
      <c r="CT95" s="76">
        <v>0</v>
      </c>
      <c r="CU95" s="76">
        <v>33092</v>
      </c>
      <c r="CV95" s="76">
        <v>42292</v>
      </c>
      <c r="CW95" s="76">
        <v>21253</v>
      </c>
      <c r="CX95" s="76">
        <v>0</v>
      </c>
      <c r="CY95" s="76">
        <v>0</v>
      </c>
      <c r="CZ95" s="76">
        <v>75384</v>
      </c>
      <c r="DA95" s="76">
        <v>-138907</v>
      </c>
      <c r="DB95" s="76">
        <v>3963010</v>
      </c>
      <c r="DC95" s="76">
        <v>2120534</v>
      </c>
      <c r="DD95" s="76">
        <v>28500</v>
      </c>
      <c r="DE95" s="76">
        <v>1813976</v>
      </c>
      <c r="DF95" s="76">
        <v>100307</v>
      </c>
      <c r="DG95" s="76">
        <v>4063317</v>
      </c>
      <c r="DH95" s="76">
        <v>55811</v>
      </c>
      <c r="DI95" s="76">
        <v>168514</v>
      </c>
      <c r="DJ95" s="76">
        <v>3390924</v>
      </c>
      <c r="DK95" s="76">
        <v>58545</v>
      </c>
      <c r="DL95" s="76">
        <v>145691</v>
      </c>
      <c r="DM95" s="76">
        <v>20101</v>
      </c>
      <c r="DN95" s="76">
        <v>85692</v>
      </c>
      <c r="DO95" s="76">
        <v>530604</v>
      </c>
      <c r="DP95" s="76">
        <v>103487</v>
      </c>
      <c r="DQ95" s="76">
        <v>408827</v>
      </c>
      <c r="DR95" s="76">
        <v>0</v>
      </c>
      <c r="DS95" s="76">
        <v>0</v>
      </c>
      <c r="DT95" s="76">
        <v>4202224</v>
      </c>
    </row>
    <row r="96" spans="1:124" x14ac:dyDescent="0.25">
      <c r="A96" s="65">
        <v>302</v>
      </c>
      <c r="B96" s="65" t="s">
        <v>565</v>
      </c>
      <c r="C96" s="65" t="s">
        <v>535</v>
      </c>
      <c r="D96" s="65" t="s">
        <v>555</v>
      </c>
      <c r="E96" s="65">
        <v>7010</v>
      </c>
      <c r="F96" s="65">
        <v>3027010</v>
      </c>
      <c r="G96" s="65">
        <v>101397</v>
      </c>
      <c r="H96" s="65" t="s">
        <v>134</v>
      </c>
      <c r="I96" s="65" t="s">
        <v>553</v>
      </c>
      <c r="J96" s="65" t="s">
        <v>553</v>
      </c>
      <c r="K96" s="65">
        <v>11</v>
      </c>
      <c r="L96" s="65">
        <v>19</v>
      </c>
      <c r="M96" s="65" t="s">
        <v>554</v>
      </c>
      <c r="N96" s="65">
        <v>77.5</v>
      </c>
      <c r="O96" s="65">
        <v>42.3</v>
      </c>
      <c r="P96" s="65">
        <v>12</v>
      </c>
      <c r="Q96" s="65">
        <v>0</v>
      </c>
      <c r="R96" s="65" t="s">
        <v>126</v>
      </c>
      <c r="S96" s="65">
        <v>17.5</v>
      </c>
      <c r="T96" s="65" t="s">
        <v>539</v>
      </c>
      <c r="U96" s="65" t="s">
        <v>540</v>
      </c>
      <c r="V96" s="65" t="s">
        <v>555</v>
      </c>
      <c r="W96" s="65">
        <v>98.7</v>
      </c>
      <c r="X96" s="65">
        <v>1.3</v>
      </c>
      <c r="Y96" s="65">
        <v>58.1</v>
      </c>
      <c r="Z96" s="65">
        <v>0</v>
      </c>
      <c r="AA96" s="65" t="s">
        <v>541</v>
      </c>
      <c r="AB96" s="65" t="s">
        <v>542</v>
      </c>
      <c r="AC96" s="65" t="s">
        <v>550</v>
      </c>
      <c r="AD96" s="65">
        <v>25</v>
      </c>
      <c r="AE96" s="65">
        <v>58.9</v>
      </c>
      <c r="AF96" s="65">
        <v>46.4</v>
      </c>
      <c r="AG96" s="65">
        <v>4.8</v>
      </c>
      <c r="AH96" s="65">
        <v>3.4</v>
      </c>
      <c r="AI96" s="76">
        <v>485636</v>
      </c>
      <c r="AJ96" s="76">
        <v>358187</v>
      </c>
      <c r="AK96" s="76">
        <v>1808769</v>
      </c>
      <c r="AL96" s="76">
        <v>0</v>
      </c>
      <c r="AM96" s="76">
        <v>20570</v>
      </c>
      <c r="AN96" s="76">
        <v>7400</v>
      </c>
      <c r="AO96" s="76">
        <v>10484</v>
      </c>
      <c r="AP96" s="76">
        <v>12376</v>
      </c>
      <c r="AQ96" s="76">
        <v>11223</v>
      </c>
      <c r="AR96" s="76">
        <v>44709</v>
      </c>
      <c r="AS96" s="76">
        <v>5817</v>
      </c>
      <c r="AT96" s="76">
        <v>0</v>
      </c>
      <c r="AU96" s="76">
        <v>0</v>
      </c>
      <c r="AV96" s="76">
        <v>0</v>
      </c>
      <c r="AW96" s="76">
        <v>0</v>
      </c>
      <c r="AX96" s="76">
        <v>0</v>
      </c>
      <c r="AY96" s="76">
        <v>1320</v>
      </c>
      <c r="AZ96" s="76">
        <v>2710559</v>
      </c>
      <c r="BA96" s="76">
        <v>2766491</v>
      </c>
      <c r="BB96" s="76">
        <v>1102302</v>
      </c>
      <c r="BC96" s="76">
        <v>0</v>
      </c>
      <c r="BD96" s="76">
        <v>1200551</v>
      </c>
      <c r="BE96" s="76">
        <v>60014</v>
      </c>
      <c r="BF96" s="76">
        <v>86673</v>
      </c>
      <c r="BG96" s="76">
        <v>0</v>
      </c>
      <c r="BH96" s="76">
        <v>67107</v>
      </c>
      <c r="BI96" s="76">
        <v>30000</v>
      </c>
      <c r="BJ96" s="76">
        <v>15575</v>
      </c>
      <c r="BK96" s="76">
        <v>25101</v>
      </c>
      <c r="BL96" s="76">
        <v>414</v>
      </c>
      <c r="BM96" s="76">
        <v>41941</v>
      </c>
      <c r="BN96" s="76">
        <v>3311</v>
      </c>
      <c r="BO96" s="76">
        <v>2350</v>
      </c>
      <c r="BP96" s="76">
        <v>1054</v>
      </c>
      <c r="BQ96" s="76">
        <v>18962</v>
      </c>
      <c r="BR96" s="76">
        <v>0</v>
      </c>
      <c r="BS96" s="76">
        <v>14800</v>
      </c>
      <c r="BT96" s="76">
        <v>41055</v>
      </c>
      <c r="BU96" s="76">
        <v>15100</v>
      </c>
      <c r="BV96" s="76">
        <v>855</v>
      </c>
      <c r="BW96" s="76">
        <v>8891</v>
      </c>
      <c r="BX96" s="76">
        <v>3670</v>
      </c>
      <c r="BY96" s="76">
        <v>0</v>
      </c>
      <c r="BZ96" s="76">
        <v>19060</v>
      </c>
      <c r="CA96" s="76">
        <v>10685</v>
      </c>
      <c r="CB96" s="76">
        <v>16112</v>
      </c>
      <c r="CC96" s="76">
        <v>24905</v>
      </c>
      <c r="CD96" s="76">
        <v>0</v>
      </c>
      <c r="CE96" s="76">
        <v>0</v>
      </c>
      <c r="CF96" s="76">
        <v>0</v>
      </c>
      <c r="CG96" s="76">
        <v>0</v>
      </c>
      <c r="CH96" s="76">
        <v>0</v>
      </c>
      <c r="CI96" s="76">
        <v>2754556</v>
      </c>
      <c r="CJ96" s="76">
        <v>2810488</v>
      </c>
      <c r="CK96" s="76">
        <v>155334</v>
      </c>
      <c r="CL96" s="76">
        <v>-5652</v>
      </c>
      <c r="CM96" s="76">
        <v>0</v>
      </c>
      <c r="CN96" s="76">
        <v>16754</v>
      </c>
      <c r="CO96" s="76">
        <v>0</v>
      </c>
      <c r="CP96" s="76">
        <v>0</v>
      </c>
      <c r="CQ96" s="76">
        <v>0</v>
      </c>
      <c r="CR96" s="76">
        <v>0</v>
      </c>
      <c r="CS96" s="76">
        <v>16559</v>
      </c>
      <c r="CT96" s="76">
        <v>0</v>
      </c>
      <c r="CU96" s="76">
        <v>4440</v>
      </c>
      <c r="CV96" s="76">
        <v>106897</v>
      </c>
      <c r="CW96" s="76">
        <v>195</v>
      </c>
      <c r="CX96" s="76">
        <v>0</v>
      </c>
      <c r="CY96" s="76">
        <v>-5652</v>
      </c>
      <c r="CZ96" s="76">
        <v>105685</v>
      </c>
      <c r="DA96" s="76">
        <v>-43997</v>
      </c>
      <c r="DB96" s="76">
        <v>2692366</v>
      </c>
      <c r="DC96" s="76">
        <v>861707</v>
      </c>
      <c r="DD96" s="76">
        <v>1320</v>
      </c>
      <c r="DE96" s="76">
        <v>1829339</v>
      </c>
      <c r="DF96" s="76">
        <v>74125</v>
      </c>
      <c r="DG96" s="76">
        <v>2766491</v>
      </c>
      <c r="DH96" s="76">
        <v>35786</v>
      </c>
      <c r="DI96" s="76">
        <v>113096</v>
      </c>
      <c r="DJ96" s="76">
        <v>2538408</v>
      </c>
      <c r="DK96" s="76">
        <v>45252</v>
      </c>
      <c r="DL96" s="76">
        <v>107616</v>
      </c>
      <c r="DM96" s="76">
        <v>19060</v>
      </c>
      <c r="DN96" s="76">
        <v>57546</v>
      </c>
      <c r="DO96" s="76">
        <v>106918</v>
      </c>
      <c r="DP96" s="76">
        <v>57010</v>
      </c>
      <c r="DQ96" s="76">
        <v>41017</v>
      </c>
      <c r="DR96" s="76">
        <v>0</v>
      </c>
      <c r="DS96" s="76">
        <v>0</v>
      </c>
      <c r="DT96" s="76">
        <v>2810488</v>
      </c>
    </row>
  </sheetData>
  <autoFilter ref="A3:DT96" xr:uid="{00000000-0009-0000-0000-000001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92"/>
  <sheetViews>
    <sheetView showGridLines="0" topLeftCell="B1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CE4" activeCellId="1" sqref="CA4 CE4"/>
    </sheetView>
  </sheetViews>
  <sheetFormatPr defaultColWidth="9.109375" defaultRowHeight="14.4" x14ac:dyDescent="0.3"/>
  <cols>
    <col min="1" max="3" width="13.6640625" style="38" customWidth="1"/>
    <col min="4" max="4" width="18.109375" style="38" customWidth="1"/>
    <col min="5" max="26" width="13.6640625" style="38" customWidth="1"/>
    <col min="27" max="27" width="13.44140625" style="38" customWidth="1"/>
    <col min="28" max="64" width="13.6640625" style="38" customWidth="1"/>
    <col min="65" max="65" width="13.44140625" style="38" customWidth="1"/>
    <col min="66" max="72" width="13.6640625" style="38" customWidth="1"/>
    <col min="73" max="73" width="17" style="38" customWidth="1"/>
    <col min="74" max="79" width="13.6640625" style="38" customWidth="1"/>
    <col min="80" max="80" width="6.33203125" style="38" customWidth="1"/>
    <col min="81" max="81" width="7.44140625" style="38" customWidth="1"/>
    <col min="82" max="82" width="13.6640625" style="38" customWidth="1"/>
    <col min="83" max="83" width="13.44140625" style="38" customWidth="1"/>
    <col min="84" max="84" width="9.109375" style="38" customWidth="1"/>
    <col min="85" max="16384" width="9.109375" style="38"/>
  </cols>
  <sheetData>
    <row r="1" spans="1:83" x14ac:dyDescent="0.3">
      <c r="B1" s="63">
        <v>1</v>
      </c>
      <c r="C1" s="63">
        <v>2</v>
      </c>
      <c r="D1" s="63">
        <v>3</v>
      </c>
      <c r="E1" s="63">
        <v>4</v>
      </c>
      <c r="F1" s="63">
        <v>5</v>
      </c>
      <c r="G1" s="63">
        <v>6</v>
      </c>
      <c r="H1" s="63">
        <v>7</v>
      </c>
      <c r="I1" s="63">
        <v>8</v>
      </c>
      <c r="J1" s="63">
        <v>9</v>
      </c>
      <c r="K1" s="63">
        <v>10</v>
      </c>
      <c r="L1" s="63">
        <v>11</v>
      </c>
      <c r="M1" s="63">
        <v>12</v>
      </c>
      <c r="N1" s="63">
        <v>13</v>
      </c>
      <c r="O1" s="63">
        <v>14</v>
      </c>
      <c r="P1" s="63">
        <v>15</v>
      </c>
      <c r="Q1" s="63">
        <v>16</v>
      </c>
      <c r="R1" s="63">
        <v>17</v>
      </c>
      <c r="S1" s="63">
        <v>18</v>
      </c>
      <c r="T1" s="63">
        <v>19</v>
      </c>
      <c r="U1" s="63">
        <v>20</v>
      </c>
      <c r="V1" s="63">
        <v>21</v>
      </c>
      <c r="W1" s="63">
        <v>22</v>
      </c>
      <c r="X1" s="63">
        <v>23</v>
      </c>
      <c r="Y1" s="63">
        <v>24</v>
      </c>
      <c r="Z1" s="63">
        <v>25</v>
      </c>
      <c r="AA1" s="63">
        <v>26</v>
      </c>
      <c r="AB1" s="63">
        <v>27</v>
      </c>
      <c r="AC1" s="63">
        <v>28</v>
      </c>
      <c r="AD1" s="63">
        <v>29</v>
      </c>
      <c r="AE1" s="63">
        <v>30</v>
      </c>
      <c r="AF1" s="63">
        <v>31</v>
      </c>
      <c r="AG1" s="63">
        <v>32</v>
      </c>
      <c r="AH1" s="63">
        <v>33</v>
      </c>
      <c r="AI1" s="63">
        <v>34</v>
      </c>
      <c r="AJ1" s="63">
        <v>35</v>
      </c>
      <c r="AK1" s="63">
        <v>36</v>
      </c>
      <c r="AL1" s="63">
        <v>37</v>
      </c>
      <c r="AM1" s="63">
        <v>38</v>
      </c>
      <c r="AN1" s="63">
        <v>39</v>
      </c>
      <c r="AO1" s="63">
        <v>40</v>
      </c>
      <c r="AP1" s="63">
        <v>41</v>
      </c>
      <c r="AQ1" s="63">
        <v>42</v>
      </c>
      <c r="AR1" s="63">
        <v>43</v>
      </c>
      <c r="AS1" s="63">
        <v>44</v>
      </c>
      <c r="AT1" s="63">
        <v>45</v>
      </c>
      <c r="AU1" s="63">
        <v>46</v>
      </c>
      <c r="AV1" s="63">
        <v>47</v>
      </c>
      <c r="AW1" s="63">
        <v>48</v>
      </c>
      <c r="AX1" s="63">
        <v>49</v>
      </c>
      <c r="AY1" s="63">
        <v>50</v>
      </c>
      <c r="AZ1" s="63">
        <v>51</v>
      </c>
      <c r="BA1" s="63">
        <v>52</v>
      </c>
      <c r="BB1" s="63">
        <v>53</v>
      </c>
      <c r="BC1" s="63">
        <v>54</v>
      </c>
      <c r="BD1" s="63">
        <v>55</v>
      </c>
      <c r="BE1" s="63">
        <v>56</v>
      </c>
      <c r="BF1" s="63">
        <v>57</v>
      </c>
      <c r="BG1" s="63">
        <v>58</v>
      </c>
      <c r="BH1" s="63">
        <v>59</v>
      </c>
      <c r="BI1" s="63">
        <v>60</v>
      </c>
      <c r="BJ1" s="63">
        <v>61</v>
      </c>
      <c r="BK1" s="63">
        <v>62</v>
      </c>
      <c r="BL1" s="63">
        <v>63</v>
      </c>
      <c r="BM1" s="63">
        <v>64</v>
      </c>
      <c r="BN1" s="63">
        <v>65</v>
      </c>
      <c r="BO1" s="63">
        <v>66</v>
      </c>
      <c r="BP1" s="63">
        <v>67</v>
      </c>
      <c r="BQ1" s="63">
        <v>68</v>
      </c>
      <c r="BR1" s="63">
        <v>69</v>
      </c>
      <c r="BS1" s="63">
        <v>70</v>
      </c>
      <c r="BT1" s="63">
        <v>71</v>
      </c>
      <c r="BU1" s="63">
        <v>72</v>
      </c>
      <c r="BV1" s="63">
        <v>73</v>
      </c>
      <c r="BW1" s="63">
        <v>74</v>
      </c>
      <c r="BX1" s="63">
        <v>75</v>
      </c>
      <c r="BY1" s="63">
        <v>76</v>
      </c>
      <c r="BZ1" s="63">
        <v>77</v>
      </c>
      <c r="CA1" s="63">
        <v>78</v>
      </c>
      <c r="CB1" s="63">
        <v>79</v>
      </c>
      <c r="CC1" s="63">
        <v>80</v>
      </c>
      <c r="CD1" s="63">
        <v>81</v>
      </c>
      <c r="CE1" s="63">
        <v>82</v>
      </c>
    </row>
    <row r="2" spans="1:83" ht="25.95" customHeight="1" x14ac:dyDescent="0.3">
      <c r="A2" s="113" t="s">
        <v>386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</row>
    <row r="3" spans="1:83" ht="27.6" x14ac:dyDescent="0.3">
      <c r="A3" s="40" t="s">
        <v>263</v>
      </c>
      <c r="B3" s="40" t="s">
        <v>262</v>
      </c>
      <c r="C3" s="41" t="s">
        <v>261</v>
      </c>
      <c r="D3" s="41" t="s">
        <v>260</v>
      </c>
      <c r="E3" s="41" t="s">
        <v>258</v>
      </c>
      <c r="F3" s="40" t="s">
        <v>257</v>
      </c>
      <c r="G3" s="40" t="s">
        <v>256</v>
      </c>
      <c r="H3" s="41" t="s">
        <v>255</v>
      </c>
      <c r="I3" s="41" t="s">
        <v>254</v>
      </c>
      <c r="J3" s="41" t="s">
        <v>253</v>
      </c>
      <c r="K3" s="41" t="s">
        <v>252</v>
      </c>
      <c r="L3" s="41" t="s">
        <v>251</v>
      </c>
      <c r="M3" s="41" t="s">
        <v>250</v>
      </c>
      <c r="N3" s="41" t="s">
        <v>249</v>
      </c>
      <c r="O3" s="41" t="s">
        <v>248</v>
      </c>
      <c r="P3" s="40" t="s">
        <v>113</v>
      </c>
      <c r="Q3" s="40" t="s">
        <v>115</v>
      </c>
      <c r="R3" s="40" t="s">
        <v>247</v>
      </c>
      <c r="S3" s="40" t="s">
        <v>7</v>
      </c>
      <c r="T3" s="40" t="s">
        <v>9</v>
      </c>
      <c r="U3" s="40" t="s">
        <v>11</v>
      </c>
      <c r="V3" s="40" t="s">
        <v>13</v>
      </c>
      <c r="W3" s="40" t="s">
        <v>15</v>
      </c>
      <c r="X3" s="40" t="s">
        <v>17</v>
      </c>
      <c r="Y3" s="40" t="s">
        <v>19</v>
      </c>
      <c r="Z3" s="40" t="s">
        <v>21</v>
      </c>
      <c r="AA3" s="40" t="s">
        <v>23</v>
      </c>
      <c r="AB3" s="40" t="s">
        <v>25</v>
      </c>
      <c r="AC3" s="40" t="s">
        <v>27</v>
      </c>
      <c r="AD3" s="40" t="s">
        <v>29</v>
      </c>
      <c r="AE3" s="40" t="s">
        <v>31</v>
      </c>
      <c r="AF3" s="40" t="s">
        <v>33</v>
      </c>
      <c r="AG3" s="40" t="s">
        <v>35</v>
      </c>
      <c r="AH3" s="40" t="s">
        <v>37</v>
      </c>
      <c r="AI3" s="40" t="s">
        <v>39</v>
      </c>
      <c r="AJ3" s="40" t="s">
        <v>385</v>
      </c>
      <c r="AK3" s="40" t="s">
        <v>43</v>
      </c>
      <c r="AL3" s="40" t="s">
        <v>45</v>
      </c>
      <c r="AM3" s="40" t="s">
        <v>47</v>
      </c>
      <c r="AN3" s="40" t="s">
        <v>49</v>
      </c>
      <c r="AO3" s="40" t="s">
        <v>51</v>
      </c>
      <c r="AP3" s="40" t="s">
        <v>53</v>
      </c>
      <c r="AQ3" s="40" t="s">
        <v>55</v>
      </c>
      <c r="AR3" s="40" t="s">
        <v>57</v>
      </c>
      <c r="AS3" s="40" t="s">
        <v>59</v>
      </c>
      <c r="AT3" s="40" t="s">
        <v>61</v>
      </c>
      <c r="AU3" s="40" t="s">
        <v>63</v>
      </c>
      <c r="AV3" s="40" t="s">
        <v>65</v>
      </c>
      <c r="AW3" s="40" t="s">
        <v>67</v>
      </c>
      <c r="AX3" s="40" t="s">
        <v>69</v>
      </c>
      <c r="AY3" s="40" t="s">
        <v>71</v>
      </c>
      <c r="AZ3" s="40" t="s">
        <v>73</v>
      </c>
      <c r="BA3" s="40" t="s">
        <v>75</v>
      </c>
      <c r="BB3" s="40" t="s">
        <v>77</v>
      </c>
      <c r="BC3" s="40" t="s">
        <v>79</v>
      </c>
      <c r="BD3" s="40" t="s">
        <v>81</v>
      </c>
      <c r="BE3" s="40" t="s">
        <v>83</v>
      </c>
      <c r="BF3" s="40" t="s">
        <v>85</v>
      </c>
      <c r="BG3" s="40" t="s">
        <v>87</v>
      </c>
      <c r="BH3" s="40" t="s">
        <v>89</v>
      </c>
      <c r="BI3" s="40" t="s">
        <v>91</v>
      </c>
      <c r="BJ3" s="40" t="s">
        <v>93</v>
      </c>
      <c r="BK3" s="40" t="s">
        <v>95</v>
      </c>
      <c r="BL3" s="40" t="s">
        <v>97</v>
      </c>
      <c r="BM3" s="40" t="s">
        <v>99</v>
      </c>
      <c r="BN3" s="40" t="s">
        <v>101</v>
      </c>
      <c r="BO3" s="40" t="s">
        <v>103</v>
      </c>
      <c r="BP3" s="40" t="s">
        <v>105</v>
      </c>
      <c r="BQ3" s="40" t="s">
        <v>107</v>
      </c>
      <c r="BR3" s="40" t="s">
        <v>242</v>
      </c>
      <c r="BS3" s="40" t="s">
        <v>241</v>
      </c>
      <c r="BT3" s="40" t="s">
        <v>240</v>
      </c>
      <c r="BU3" s="40" t="s">
        <v>239</v>
      </c>
      <c r="BV3" s="40" t="s">
        <v>238</v>
      </c>
      <c r="BW3" s="40" t="s">
        <v>237</v>
      </c>
      <c r="BX3" s="40" t="s">
        <v>236</v>
      </c>
      <c r="BY3" s="40" t="s">
        <v>235</v>
      </c>
      <c r="BZ3" s="40" t="s">
        <v>234</v>
      </c>
      <c r="CA3" s="40" t="s">
        <v>233</v>
      </c>
      <c r="CB3" s="115" t="s">
        <v>232</v>
      </c>
      <c r="CC3" s="112"/>
      <c r="CD3" s="40" t="s">
        <v>231</v>
      </c>
      <c r="CE3" s="40" t="s">
        <v>230</v>
      </c>
    </row>
    <row r="4" spans="1:83" ht="26.4" x14ac:dyDescent="0.3">
      <c r="A4" s="39">
        <v>302</v>
      </c>
      <c r="B4" s="39">
        <v>1000</v>
      </c>
      <c r="C4" s="39" t="s">
        <v>384</v>
      </c>
      <c r="D4" s="39" t="s">
        <v>126</v>
      </c>
      <c r="E4" s="39" t="s">
        <v>132</v>
      </c>
      <c r="F4" s="39">
        <v>0</v>
      </c>
      <c r="G4" s="39">
        <v>1</v>
      </c>
      <c r="H4" s="39" t="s">
        <v>317</v>
      </c>
      <c r="I4" s="39" t="s">
        <v>316</v>
      </c>
      <c r="J4" s="39" t="s">
        <v>128</v>
      </c>
      <c r="K4" s="39" t="s">
        <v>315</v>
      </c>
      <c r="L4" s="39" t="s">
        <v>128</v>
      </c>
      <c r="M4" s="39" t="s">
        <v>127</v>
      </c>
      <c r="N4" s="39" t="s">
        <v>126</v>
      </c>
      <c r="O4" s="39" t="s">
        <v>126</v>
      </c>
      <c r="P4" s="39">
        <v>374315</v>
      </c>
      <c r="Q4" s="39">
        <v>45198</v>
      </c>
      <c r="R4" s="39">
        <v>58867</v>
      </c>
      <c r="S4" s="39">
        <v>1321599.5</v>
      </c>
      <c r="T4" s="39">
        <v>0</v>
      </c>
      <c r="U4" s="39">
        <v>51838.66</v>
      </c>
      <c r="V4" s="39">
        <v>0</v>
      </c>
      <c r="W4" s="39">
        <v>0</v>
      </c>
      <c r="X4" s="39">
        <v>168241</v>
      </c>
      <c r="Y4" s="39">
        <v>51509.68</v>
      </c>
      <c r="Z4" s="39">
        <v>562851.47</v>
      </c>
      <c r="AA4" s="39">
        <v>0</v>
      </c>
      <c r="AB4" s="39">
        <v>27221.17</v>
      </c>
      <c r="AC4" s="39">
        <v>2061.2399999999998</v>
      </c>
      <c r="AD4" s="39">
        <v>0</v>
      </c>
      <c r="AE4" s="39">
        <v>1190</v>
      </c>
      <c r="AF4" s="39">
        <v>15431.75</v>
      </c>
      <c r="AG4" s="39">
        <v>0</v>
      </c>
      <c r="AH4" s="39">
        <v>149294</v>
      </c>
      <c r="AI4" s="39">
        <v>504.25</v>
      </c>
      <c r="AJ4" s="39">
        <v>0</v>
      </c>
      <c r="AK4" s="39">
        <v>400782.76</v>
      </c>
      <c r="AL4" s="39">
        <v>8534.5400000000009</v>
      </c>
      <c r="AM4" s="39">
        <v>1293523.3500000001</v>
      </c>
      <c r="AN4" s="39">
        <v>57788.99</v>
      </c>
      <c r="AO4" s="39">
        <v>108889.09</v>
      </c>
      <c r="AP4" s="39">
        <v>0</v>
      </c>
      <c r="AQ4" s="39">
        <v>96306.86</v>
      </c>
      <c r="AR4" s="39">
        <v>19220.939999999999</v>
      </c>
      <c r="AS4" s="39">
        <v>3620.24</v>
      </c>
      <c r="AT4" s="39">
        <v>0</v>
      </c>
      <c r="AU4" s="39">
        <v>2081.42</v>
      </c>
      <c r="AV4" s="39">
        <v>25455.71</v>
      </c>
      <c r="AW4" s="39">
        <v>1927.5</v>
      </c>
      <c r="AX4" s="39">
        <v>2759.26</v>
      </c>
      <c r="AY4" s="39">
        <v>2354.94</v>
      </c>
      <c r="AZ4" s="39">
        <v>16623.38</v>
      </c>
      <c r="BA4" s="39">
        <v>24972.78</v>
      </c>
      <c r="BB4" s="39">
        <v>14797</v>
      </c>
      <c r="BC4" s="39">
        <v>43471.39</v>
      </c>
      <c r="BD4" s="39">
        <v>14963.88</v>
      </c>
      <c r="BE4" s="39">
        <v>0</v>
      </c>
      <c r="BF4" s="39">
        <v>28811.599999999999</v>
      </c>
      <c r="BG4" s="39">
        <v>3603.53</v>
      </c>
      <c r="BH4" s="39">
        <v>1777.86</v>
      </c>
      <c r="BI4" s="39">
        <v>31270.45</v>
      </c>
      <c r="BJ4" s="39">
        <v>400</v>
      </c>
      <c r="BK4" s="39">
        <v>8545.7000000000007</v>
      </c>
      <c r="BL4" s="39">
        <v>38318.239999999998</v>
      </c>
      <c r="BM4" s="39">
        <v>0</v>
      </c>
      <c r="BN4" s="39">
        <v>0</v>
      </c>
      <c r="BO4" s="39">
        <v>0</v>
      </c>
      <c r="BP4" s="39">
        <v>104103.75</v>
      </c>
      <c r="BQ4" s="39">
        <v>43854.559999999998</v>
      </c>
      <c r="BR4" s="39">
        <v>15081.39</v>
      </c>
      <c r="BS4" s="39">
        <v>89221</v>
      </c>
      <c r="BT4" s="39">
        <v>0</v>
      </c>
      <c r="BU4" s="39">
        <v>6000</v>
      </c>
      <c r="BV4" s="39">
        <v>0</v>
      </c>
      <c r="BW4" s="39">
        <v>102162.39</v>
      </c>
      <c r="BX4" s="39">
        <v>0</v>
      </c>
      <c r="BY4" s="39">
        <v>0</v>
      </c>
      <c r="BZ4" s="39">
        <v>0</v>
      </c>
      <c r="CA4" s="39">
        <v>325458.06</v>
      </c>
      <c r="CB4" s="111">
        <v>61007</v>
      </c>
      <c r="CC4" s="112"/>
      <c r="CD4" s="39">
        <v>0</v>
      </c>
      <c r="CE4" s="39">
        <v>47037.94</v>
      </c>
    </row>
    <row r="5" spans="1:83" ht="26.4" x14ac:dyDescent="0.3">
      <c r="A5" s="39">
        <v>302</v>
      </c>
      <c r="B5" s="39">
        <v>1002</v>
      </c>
      <c r="C5" s="39" t="s">
        <v>383</v>
      </c>
      <c r="D5" s="39" t="s">
        <v>126</v>
      </c>
      <c r="E5" s="39" t="s">
        <v>132</v>
      </c>
      <c r="F5" s="39">
        <v>0</v>
      </c>
      <c r="G5" s="39">
        <v>1</v>
      </c>
      <c r="H5" s="39" t="s">
        <v>317</v>
      </c>
      <c r="I5" s="39" t="s">
        <v>316</v>
      </c>
      <c r="J5" s="39" t="s">
        <v>128</v>
      </c>
      <c r="K5" s="39" t="s">
        <v>315</v>
      </c>
      <c r="L5" s="39" t="s">
        <v>128</v>
      </c>
      <c r="M5" s="39" t="s">
        <v>127</v>
      </c>
      <c r="N5" s="39" t="s">
        <v>126</v>
      </c>
      <c r="O5" s="39" t="s">
        <v>126</v>
      </c>
      <c r="P5" s="39">
        <v>228364</v>
      </c>
      <c r="Q5" s="39">
        <v>0</v>
      </c>
      <c r="R5" s="39">
        <v>17590</v>
      </c>
      <c r="S5" s="39">
        <v>455280.74</v>
      </c>
      <c r="T5" s="39">
        <v>0</v>
      </c>
      <c r="U5" s="39">
        <v>9928.16</v>
      </c>
      <c r="V5" s="39">
        <v>0</v>
      </c>
      <c r="W5" s="39">
        <v>0</v>
      </c>
      <c r="X5" s="39">
        <v>1100</v>
      </c>
      <c r="Y5" s="39">
        <v>0</v>
      </c>
      <c r="Z5" s="39">
        <v>171902.82</v>
      </c>
      <c r="AA5" s="39">
        <v>0</v>
      </c>
      <c r="AB5" s="39">
        <v>20256.36</v>
      </c>
      <c r="AC5" s="39">
        <v>0</v>
      </c>
      <c r="AD5" s="39">
        <v>5150.9399999999996</v>
      </c>
      <c r="AE5" s="39">
        <v>0</v>
      </c>
      <c r="AF5" s="39">
        <v>5475.49</v>
      </c>
      <c r="AG5" s="39">
        <v>0</v>
      </c>
      <c r="AH5" s="39">
        <v>0</v>
      </c>
      <c r="AI5" s="39">
        <v>0</v>
      </c>
      <c r="AJ5" s="39">
        <v>0</v>
      </c>
      <c r="AK5" s="39">
        <v>239251.31</v>
      </c>
      <c r="AL5" s="39">
        <v>266.88</v>
      </c>
      <c r="AM5" s="39">
        <v>255709.49</v>
      </c>
      <c r="AN5" s="39">
        <v>33276.699999999997</v>
      </c>
      <c r="AO5" s="39">
        <v>59169.67</v>
      </c>
      <c r="AP5" s="39">
        <v>0</v>
      </c>
      <c r="AQ5" s="39">
        <v>40126.18</v>
      </c>
      <c r="AR5" s="39">
        <v>11002.27</v>
      </c>
      <c r="AS5" s="39">
        <v>3357.53</v>
      </c>
      <c r="AT5" s="39">
        <v>2101</v>
      </c>
      <c r="AU5" s="39">
        <v>5103.28</v>
      </c>
      <c r="AV5" s="39">
        <v>6072.92</v>
      </c>
      <c r="AW5" s="39">
        <v>971.68</v>
      </c>
      <c r="AX5" s="39">
        <v>499.39</v>
      </c>
      <c r="AY5" s="39">
        <v>999.28</v>
      </c>
      <c r="AZ5" s="39">
        <v>5452.14</v>
      </c>
      <c r="BA5" s="39">
        <v>7119.5</v>
      </c>
      <c r="BB5" s="39">
        <v>2735.51</v>
      </c>
      <c r="BC5" s="39">
        <v>10100.129999999999</v>
      </c>
      <c r="BD5" s="39">
        <v>4110.9399999999996</v>
      </c>
      <c r="BE5" s="39">
        <v>0</v>
      </c>
      <c r="BF5" s="39">
        <v>8263.4</v>
      </c>
      <c r="BG5" s="39">
        <v>1132.77</v>
      </c>
      <c r="BH5" s="39">
        <v>3145.46</v>
      </c>
      <c r="BI5" s="39">
        <v>18108.490000000002</v>
      </c>
      <c r="BJ5" s="39">
        <v>378</v>
      </c>
      <c r="BK5" s="39">
        <v>5235.87</v>
      </c>
      <c r="BL5" s="39">
        <v>11954.72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5059.7299999999996</v>
      </c>
      <c r="BS5" s="39">
        <v>0</v>
      </c>
      <c r="BT5" s="39">
        <v>0</v>
      </c>
      <c r="BU5" s="39">
        <v>6000</v>
      </c>
      <c r="BV5" s="39">
        <v>0</v>
      </c>
      <c r="BW5" s="39">
        <v>5832.73</v>
      </c>
      <c r="BX5" s="39">
        <v>0</v>
      </c>
      <c r="BY5" s="39">
        <v>0</v>
      </c>
      <c r="BZ5" s="39">
        <v>2417</v>
      </c>
      <c r="CA5" s="39">
        <v>159397</v>
      </c>
      <c r="CB5" s="111">
        <v>16817</v>
      </c>
      <c r="CC5" s="112"/>
      <c r="CD5" s="39">
        <v>0</v>
      </c>
      <c r="CE5" s="39">
        <v>0</v>
      </c>
    </row>
    <row r="6" spans="1:83" x14ac:dyDescent="0.3">
      <c r="A6" s="39">
        <v>302</v>
      </c>
      <c r="B6" s="39">
        <v>1100</v>
      </c>
      <c r="C6" s="39" t="s">
        <v>382</v>
      </c>
      <c r="D6" s="39" t="s">
        <v>126</v>
      </c>
      <c r="E6" s="39" t="s">
        <v>132</v>
      </c>
      <c r="F6" s="39">
        <v>0</v>
      </c>
      <c r="G6" s="39">
        <v>0</v>
      </c>
      <c r="H6" s="39" t="s">
        <v>317</v>
      </c>
      <c r="I6" s="39" t="s">
        <v>316</v>
      </c>
      <c r="J6" s="39" t="s">
        <v>128</v>
      </c>
      <c r="K6" s="39" t="s">
        <v>315</v>
      </c>
      <c r="L6" s="39" t="s">
        <v>128</v>
      </c>
      <c r="M6" s="39" t="s">
        <v>127</v>
      </c>
      <c r="N6" s="39" t="s">
        <v>126</v>
      </c>
      <c r="O6" s="39" t="s">
        <v>126</v>
      </c>
      <c r="P6" s="39">
        <v>104684</v>
      </c>
      <c r="Q6" s="39">
        <v>0</v>
      </c>
      <c r="R6" s="39">
        <v>26352</v>
      </c>
      <c r="S6" s="39">
        <v>1591509.19</v>
      </c>
      <c r="T6" s="39">
        <v>0</v>
      </c>
      <c r="U6" s="39">
        <v>992881.23</v>
      </c>
      <c r="V6" s="39">
        <v>0</v>
      </c>
      <c r="W6" s="39">
        <v>58342.48</v>
      </c>
      <c r="X6" s="39">
        <v>268</v>
      </c>
      <c r="Y6" s="39">
        <v>3000</v>
      </c>
      <c r="Z6" s="39">
        <v>143001.04999999999</v>
      </c>
      <c r="AA6" s="39">
        <v>0</v>
      </c>
      <c r="AB6" s="39">
        <v>322.64999999999998</v>
      </c>
      <c r="AC6" s="39">
        <v>56772.160000000003</v>
      </c>
      <c r="AD6" s="39">
        <v>2707.65</v>
      </c>
      <c r="AE6" s="39">
        <v>70</v>
      </c>
      <c r="AF6" s="39">
        <v>205</v>
      </c>
      <c r="AG6" s="39">
        <v>0</v>
      </c>
      <c r="AH6" s="39">
        <v>0</v>
      </c>
      <c r="AI6" s="39">
        <v>0</v>
      </c>
      <c r="AJ6" s="39">
        <v>7520.03</v>
      </c>
      <c r="AK6" s="39">
        <v>1518678.91</v>
      </c>
      <c r="AL6" s="39">
        <v>189194.23999999999</v>
      </c>
      <c r="AM6" s="39">
        <v>356159.37</v>
      </c>
      <c r="AN6" s="39">
        <v>1908.6</v>
      </c>
      <c r="AO6" s="39">
        <v>65214.94</v>
      </c>
      <c r="AP6" s="39">
        <v>0</v>
      </c>
      <c r="AQ6" s="39">
        <v>0</v>
      </c>
      <c r="AR6" s="39">
        <v>43793.15</v>
      </c>
      <c r="AS6" s="39">
        <v>7805.74</v>
      </c>
      <c r="AT6" s="39">
        <v>19806.68</v>
      </c>
      <c r="AU6" s="39">
        <v>0</v>
      </c>
      <c r="AV6" s="39">
        <v>4345.41</v>
      </c>
      <c r="AW6" s="39">
        <v>3416</v>
      </c>
      <c r="AX6" s="39">
        <v>52379.25</v>
      </c>
      <c r="AY6" s="39">
        <v>1641.99</v>
      </c>
      <c r="AZ6" s="39">
        <v>19015.509999999998</v>
      </c>
      <c r="BA6" s="39">
        <v>3535.2</v>
      </c>
      <c r="BB6" s="39">
        <v>9438.49</v>
      </c>
      <c r="BC6" s="39">
        <v>38692.050000000003</v>
      </c>
      <c r="BD6" s="39">
        <v>20267.810000000001</v>
      </c>
      <c r="BE6" s="39">
        <v>14416.35</v>
      </c>
      <c r="BF6" s="39">
        <v>23267.1</v>
      </c>
      <c r="BG6" s="39">
        <v>6132.63</v>
      </c>
      <c r="BH6" s="39">
        <v>58821.88</v>
      </c>
      <c r="BI6" s="39">
        <v>29200.959999999999</v>
      </c>
      <c r="BJ6" s="39">
        <v>110969.38</v>
      </c>
      <c r="BK6" s="39">
        <v>194376.99</v>
      </c>
      <c r="BL6" s="39">
        <v>43256.81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6531</v>
      </c>
      <c r="BS6" s="39">
        <v>0</v>
      </c>
      <c r="BT6" s="39">
        <v>0</v>
      </c>
      <c r="BU6" s="39">
        <v>6000</v>
      </c>
      <c r="BV6" s="39">
        <v>0</v>
      </c>
      <c r="BW6" s="39">
        <v>0</v>
      </c>
      <c r="BX6" s="39">
        <v>0</v>
      </c>
      <c r="BY6" s="39">
        <v>0</v>
      </c>
      <c r="BZ6" s="39">
        <v>28900</v>
      </c>
      <c r="CA6" s="39">
        <v>96648</v>
      </c>
      <c r="CB6" s="111">
        <v>32883</v>
      </c>
      <c r="CC6" s="112"/>
      <c r="CD6" s="39">
        <v>0</v>
      </c>
      <c r="CE6" s="39">
        <v>0</v>
      </c>
    </row>
    <row r="7" spans="1:83" x14ac:dyDescent="0.3">
      <c r="A7" s="39">
        <v>302</v>
      </c>
      <c r="B7" s="39">
        <v>1102</v>
      </c>
      <c r="C7" s="39" t="s">
        <v>381</v>
      </c>
      <c r="D7" s="39" t="s">
        <v>126</v>
      </c>
      <c r="E7" s="39" t="s">
        <v>132</v>
      </c>
      <c r="F7" s="39">
        <v>0</v>
      </c>
      <c r="G7" s="39">
        <v>2</v>
      </c>
      <c r="H7" s="39" t="s">
        <v>317</v>
      </c>
      <c r="I7" s="39" t="s">
        <v>316</v>
      </c>
      <c r="J7" s="39" t="s">
        <v>128</v>
      </c>
      <c r="K7" s="39" t="s">
        <v>315</v>
      </c>
      <c r="L7" s="39" t="s">
        <v>128</v>
      </c>
      <c r="M7" s="39" t="s">
        <v>127</v>
      </c>
      <c r="N7" s="39" t="s">
        <v>126</v>
      </c>
      <c r="O7" s="39" t="s">
        <v>126</v>
      </c>
      <c r="P7" s="39">
        <v>130816</v>
      </c>
      <c r="Q7" s="39">
        <v>0</v>
      </c>
      <c r="R7" s="39">
        <v>17950</v>
      </c>
      <c r="S7" s="39">
        <v>512144.6</v>
      </c>
      <c r="T7" s="39">
        <v>0</v>
      </c>
      <c r="U7" s="39">
        <v>28901.49</v>
      </c>
      <c r="V7" s="39">
        <v>0</v>
      </c>
      <c r="W7" s="39">
        <v>9779.58</v>
      </c>
      <c r="X7" s="39">
        <v>0</v>
      </c>
      <c r="Y7" s="39">
        <v>12172</v>
      </c>
      <c r="Z7" s="39">
        <v>39002.449999999997</v>
      </c>
      <c r="AA7" s="39">
        <v>0</v>
      </c>
      <c r="AB7" s="39">
        <v>0</v>
      </c>
      <c r="AC7" s="39">
        <v>14241.51</v>
      </c>
      <c r="AD7" s="39">
        <v>0</v>
      </c>
      <c r="AE7" s="39">
        <v>0</v>
      </c>
      <c r="AF7" s="39">
        <v>620.47</v>
      </c>
      <c r="AG7" s="39">
        <v>0</v>
      </c>
      <c r="AH7" s="39">
        <v>0</v>
      </c>
      <c r="AI7" s="39">
        <v>0</v>
      </c>
      <c r="AJ7" s="39">
        <v>0</v>
      </c>
      <c r="AK7" s="39">
        <v>233950.15</v>
      </c>
      <c r="AL7" s="39">
        <v>2132.88</v>
      </c>
      <c r="AM7" s="39">
        <v>31935.71</v>
      </c>
      <c r="AN7" s="39">
        <v>0</v>
      </c>
      <c r="AO7" s="39">
        <v>33582.17</v>
      </c>
      <c r="AP7" s="39">
        <v>0</v>
      </c>
      <c r="AQ7" s="39">
        <v>0</v>
      </c>
      <c r="AR7" s="39">
        <v>3707.32</v>
      </c>
      <c r="AS7" s="39">
        <v>2812.21</v>
      </c>
      <c r="AT7" s="39">
        <v>2543.5100000000002</v>
      </c>
      <c r="AU7" s="39">
        <v>0</v>
      </c>
      <c r="AV7" s="39">
        <v>983.47</v>
      </c>
      <c r="AW7" s="39">
        <v>173.16</v>
      </c>
      <c r="AX7" s="39">
        <v>0</v>
      </c>
      <c r="AY7" s="39">
        <v>0</v>
      </c>
      <c r="AZ7" s="39">
        <v>0</v>
      </c>
      <c r="BA7" s="39">
        <v>0</v>
      </c>
      <c r="BB7" s="39">
        <v>87082.85</v>
      </c>
      <c r="BC7" s="39">
        <v>18922.11</v>
      </c>
      <c r="BD7" s="39">
        <v>7780.74</v>
      </c>
      <c r="BE7" s="39">
        <v>4643.33</v>
      </c>
      <c r="BF7" s="39">
        <v>4855.76</v>
      </c>
      <c r="BG7" s="39">
        <v>46.94</v>
      </c>
      <c r="BH7" s="39">
        <v>0</v>
      </c>
      <c r="BI7" s="39">
        <v>341.57</v>
      </c>
      <c r="BJ7" s="39">
        <v>82353.899999999994</v>
      </c>
      <c r="BK7" s="39">
        <v>28808.98</v>
      </c>
      <c r="BL7" s="39">
        <v>21971.34</v>
      </c>
      <c r="BM7" s="39">
        <v>0</v>
      </c>
      <c r="BN7" s="39">
        <v>0</v>
      </c>
      <c r="BO7" s="39">
        <v>4060</v>
      </c>
      <c r="BP7" s="39">
        <v>0</v>
      </c>
      <c r="BQ7" s="39">
        <v>0</v>
      </c>
      <c r="BR7" s="39">
        <v>4337.6000000000004</v>
      </c>
      <c r="BS7" s="39">
        <v>0</v>
      </c>
      <c r="BT7" s="39">
        <v>4060</v>
      </c>
      <c r="BU7" s="39">
        <v>6000</v>
      </c>
      <c r="BV7" s="39">
        <v>0</v>
      </c>
      <c r="BW7" s="39">
        <v>2185.5300000000002</v>
      </c>
      <c r="BX7" s="39">
        <v>6210</v>
      </c>
      <c r="BY7" s="39">
        <v>17952.07</v>
      </c>
      <c r="BZ7" s="39">
        <v>3768</v>
      </c>
      <c r="CA7" s="39">
        <v>171222</v>
      </c>
      <c r="CB7" s="111">
        <v>0</v>
      </c>
      <c r="CC7" s="112"/>
      <c r="CD7" s="39">
        <v>0</v>
      </c>
      <c r="CE7" s="39">
        <v>0</v>
      </c>
    </row>
    <row r="8" spans="1:83" ht="26.4" x14ac:dyDescent="0.3">
      <c r="A8" s="39">
        <v>302</v>
      </c>
      <c r="B8" s="39">
        <v>2002</v>
      </c>
      <c r="C8" s="39" t="s">
        <v>224</v>
      </c>
      <c r="D8" s="39" t="s">
        <v>126</v>
      </c>
      <c r="E8" s="39" t="s">
        <v>132</v>
      </c>
      <c r="F8" s="39">
        <v>0</v>
      </c>
      <c r="G8" s="39">
        <v>0</v>
      </c>
      <c r="H8" s="39" t="s">
        <v>317</v>
      </c>
      <c r="I8" s="39" t="s">
        <v>316</v>
      </c>
      <c r="J8" s="39" t="s">
        <v>128</v>
      </c>
      <c r="K8" s="39" t="s">
        <v>315</v>
      </c>
      <c r="L8" s="39" t="s">
        <v>128</v>
      </c>
      <c r="M8" s="39" t="s">
        <v>127</v>
      </c>
      <c r="N8" s="39" t="s">
        <v>126</v>
      </c>
      <c r="O8" s="39" t="s">
        <v>126</v>
      </c>
      <c r="P8" s="39">
        <v>381575.07</v>
      </c>
      <c r="Q8" s="39">
        <v>11964</v>
      </c>
      <c r="R8" s="39">
        <v>9306</v>
      </c>
      <c r="S8" s="39">
        <v>2275033.9900000002</v>
      </c>
      <c r="T8" s="39">
        <v>0</v>
      </c>
      <c r="U8" s="39">
        <v>84233.63</v>
      </c>
      <c r="V8" s="39">
        <v>0</v>
      </c>
      <c r="W8" s="39">
        <v>222399.96</v>
      </c>
      <c r="X8" s="39">
        <v>3832.5</v>
      </c>
      <c r="Y8" s="39">
        <v>0</v>
      </c>
      <c r="Z8" s="39">
        <v>56887.1</v>
      </c>
      <c r="AA8" s="39">
        <v>0</v>
      </c>
      <c r="AB8" s="39">
        <v>32639.02</v>
      </c>
      <c r="AC8" s="39">
        <v>10285.530000000001</v>
      </c>
      <c r="AD8" s="39">
        <v>6638.81</v>
      </c>
      <c r="AE8" s="39">
        <v>10715.38</v>
      </c>
      <c r="AF8" s="39">
        <v>4051.89</v>
      </c>
      <c r="AG8" s="39">
        <v>0</v>
      </c>
      <c r="AH8" s="39">
        <v>0</v>
      </c>
      <c r="AI8" s="39">
        <v>0</v>
      </c>
      <c r="AJ8" s="39">
        <v>71240.960000000006</v>
      </c>
      <c r="AK8" s="39">
        <v>1290768.3899999999</v>
      </c>
      <c r="AL8" s="39">
        <v>0</v>
      </c>
      <c r="AM8" s="39">
        <v>659939.87</v>
      </c>
      <c r="AN8" s="39">
        <v>47524.4</v>
      </c>
      <c r="AO8" s="39">
        <v>71704.399999999994</v>
      </c>
      <c r="AP8" s="39">
        <v>0</v>
      </c>
      <c r="AQ8" s="39">
        <v>113714.41</v>
      </c>
      <c r="AR8" s="39">
        <v>43660.86</v>
      </c>
      <c r="AS8" s="39">
        <v>6626.01</v>
      </c>
      <c r="AT8" s="39">
        <v>10503.22</v>
      </c>
      <c r="AU8" s="39">
        <v>14321.02</v>
      </c>
      <c r="AV8" s="39">
        <v>34422.629999999997</v>
      </c>
      <c r="AW8" s="39">
        <v>0</v>
      </c>
      <c r="AX8" s="39">
        <v>46916.47</v>
      </c>
      <c r="AY8" s="39">
        <v>4790.66</v>
      </c>
      <c r="AZ8" s="39">
        <v>44548.4</v>
      </c>
      <c r="BA8" s="39">
        <v>30492</v>
      </c>
      <c r="BB8" s="39">
        <v>12895.47</v>
      </c>
      <c r="BC8" s="39">
        <v>71445.09</v>
      </c>
      <c r="BD8" s="39">
        <v>17471.89</v>
      </c>
      <c r="BE8" s="39">
        <v>0</v>
      </c>
      <c r="BF8" s="39">
        <v>28966.63</v>
      </c>
      <c r="BG8" s="39">
        <v>15846.68</v>
      </c>
      <c r="BH8" s="39">
        <v>23373.919999999998</v>
      </c>
      <c r="BI8" s="39">
        <v>103504.55</v>
      </c>
      <c r="BJ8" s="39">
        <v>60630</v>
      </c>
      <c r="BK8" s="39">
        <v>139208.95999999999</v>
      </c>
      <c r="BL8" s="39">
        <v>27041.49</v>
      </c>
      <c r="BM8" s="39">
        <v>0</v>
      </c>
      <c r="BN8" s="39">
        <v>0</v>
      </c>
      <c r="BO8" s="39">
        <v>0</v>
      </c>
      <c r="BP8" s="39">
        <v>543.54999999999995</v>
      </c>
      <c r="BQ8" s="39">
        <v>3098.87</v>
      </c>
      <c r="BR8" s="39">
        <v>9397.76</v>
      </c>
      <c r="BS8" s="39">
        <v>0</v>
      </c>
      <c r="BT8" s="39">
        <v>0</v>
      </c>
      <c r="BU8" s="39">
        <v>6000</v>
      </c>
      <c r="BV8" s="39">
        <v>0</v>
      </c>
      <c r="BW8" s="39">
        <v>0</v>
      </c>
      <c r="BX8" s="39">
        <v>0</v>
      </c>
      <c r="BY8" s="39">
        <v>17825.759999999998</v>
      </c>
      <c r="BZ8" s="39">
        <v>13910</v>
      </c>
      <c r="CA8" s="39">
        <v>225306</v>
      </c>
      <c r="CB8" s="111">
        <v>878</v>
      </c>
      <c r="CC8" s="112"/>
      <c r="CD8" s="39">
        <v>0</v>
      </c>
      <c r="CE8" s="39">
        <v>8322</v>
      </c>
    </row>
    <row r="9" spans="1:83" ht="26.4" x14ac:dyDescent="0.3">
      <c r="A9" s="39">
        <v>302</v>
      </c>
      <c r="B9" s="39">
        <v>2003</v>
      </c>
      <c r="C9" s="39" t="s">
        <v>380</v>
      </c>
      <c r="D9" s="39" t="s">
        <v>126</v>
      </c>
      <c r="E9" s="39" t="s">
        <v>132</v>
      </c>
      <c r="F9" s="39">
        <v>0</v>
      </c>
      <c r="G9" s="39">
        <v>1</v>
      </c>
      <c r="H9" s="39" t="s">
        <v>317</v>
      </c>
      <c r="I9" s="39" t="s">
        <v>316</v>
      </c>
      <c r="J9" s="39" t="s">
        <v>128</v>
      </c>
      <c r="K9" s="39" t="s">
        <v>315</v>
      </c>
      <c r="L9" s="39" t="s">
        <v>128</v>
      </c>
      <c r="M9" s="39" t="s">
        <v>127</v>
      </c>
      <c r="N9" s="39" t="s">
        <v>126</v>
      </c>
      <c r="O9" s="39" t="s">
        <v>126</v>
      </c>
      <c r="P9" s="39">
        <v>-20689</v>
      </c>
      <c r="Q9" s="39">
        <v>30517</v>
      </c>
      <c r="R9" s="39">
        <v>24221</v>
      </c>
      <c r="S9" s="39">
        <v>1958271.83</v>
      </c>
      <c r="T9" s="39">
        <v>0</v>
      </c>
      <c r="U9" s="39">
        <v>92018.36</v>
      </c>
      <c r="V9" s="39">
        <v>0</v>
      </c>
      <c r="W9" s="39">
        <v>227040</v>
      </c>
      <c r="X9" s="39">
        <v>5577.6</v>
      </c>
      <c r="Y9" s="39">
        <v>652</v>
      </c>
      <c r="Z9" s="39">
        <v>882</v>
      </c>
      <c r="AA9" s="39">
        <v>46087.6</v>
      </c>
      <c r="AB9" s="39">
        <v>25865.86</v>
      </c>
      <c r="AC9" s="39">
        <v>8590.4</v>
      </c>
      <c r="AD9" s="39">
        <v>5367.78</v>
      </c>
      <c r="AE9" s="39">
        <v>9738.34</v>
      </c>
      <c r="AF9" s="39">
        <v>2674.1</v>
      </c>
      <c r="AG9" s="39">
        <v>0</v>
      </c>
      <c r="AH9" s="39">
        <v>202210.98</v>
      </c>
      <c r="AI9" s="39">
        <v>6480.51</v>
      </c>
      <c r="AJ9" s="39">
        <v>51088.03</v>
      </c>
      <c r="AK9" s="39">
        <v>903446.19</v>
      </c>
      <c r="AL9" s="39">
        <v>0</v>
      </c>
      <c r="AM9" s="39">
        <v>487953.82</v>
      </c>
      <c r="AN9" s="39">
        <v>87313.29</v>
      </c>
      <c r="AO9" s="39">
        <v>66173.240000000005</v>
      </c>
      <c r="AP9" s="39">
        <v>0</v>
      </c>
      <c r="AQ9" s="39">
        <v>57626.6</v>
      </c>
      <c r="AR9" s="39">
        <v>47029.63</v>
      </c>
      <c r="AS9" s="39">
        <v>16627.59</v>
      </c>
      <c r="AT9" s="39">
        <v>13001.76</v>
      </c>
      <c r="AU9" s="39">
        <v>2225.77</v>
      </c>
      <c r="AV9" s="39">
        <v>59993.82</v>
      </c>
      <c r="AW9" s="39">
        <v>7112.22</v>
      </c>
      <c r="AX9" s="39">
        <v>44525.34</v>
      </c>
      <c r="AY9" s="39">
        <v>6812.77</v>
      </c>
      <c r="AZ9" s="39">
        <v>28831.19</v>
      </c>
      <c r="BA9" s="39">
        <v>19222.650000000001</v>
      </c>
      <c r="BB9" s="39">
        <v>12320.33</v>
      </c>
      <c r="BC9" s="39">
        <v>94909.82</v>
      </c>
      <c r="BD9" s="39">
        <v>12139.04</v>
      </c>
      <c r="BE9" s="39">
        <v>0</v>
      </c>
      <c r="BF9" s="39">
        <v>50185.68</v>
      </c>
      <c r="BG9" s="39">
        <v>10242.48</v>
      </c>
      <c r="BH9" s="39">
        <v>8699.59</v>
      </c>
      <c r="BI9" s="39">
        <v>93655.6</v>
      </c>
      <c r="BJ9" s="39">
        <v>273257.05</v>
      </c>
      <c r="BK9" s="39">
        <v>210895.13</v>
      </c>
      <c r="BL9" s="39">
        <v>67734.59</v>
      </c>
      <c r="BM9" s="39">
        <v>0</v>
      </c>
      <c r="BN9" s="39">
        <v>0</v>
      </c>
      <c r="BO9" s="39">
        <v>25276.16</v>
      </c>
      <c r="BP9" s="39">
        <v>168154.23</v>
      </c>
      <c r="BQ9" s="39">
        <v>32595.81</v>
      </c>
      <c r="BR9" s="39">
        <v>8715.94</v>
      </c>
      <c r="BS9" s="39">
        <v>0</v>
      </c>
      <c r="BT9" s="39">
        <v>25276.16</v>
      </c>
      <c r="BU9" s="39">
        <v>6000</v>
      </c>
      <c r="BV9" s="39">
        <v>0</v>
      </c>
      <c r="BW9" s="39">
        <v>0</v>
      </c>
      <c r="BX9" s="39">
        <v>6945.5</v>
      </c>
      <c r="BY9" s="39">
        <v>51267.6</v>
      </c>
      <c r="BZ9" s="39">
        <v>63442</v>
      </c>
      <c r="CA9" s="39">
        <v>-357489</v>
      </c>
      <c r="CB9" s="111">
        <v>0</v>
      </c>
      <c r="CC9" s="112"/>
      <c r="CD9" s="39">
        <v>0</v>
      </c>
      <c r="CE9" s="39">
        <v>38459</v>
      </c>
    </row>
    <row r="10" spans="1:83" ht="26.4" x14ac:dyDescent="0.3">
      <c r="A10" s="39">
        <v>302</v>
      </c>
      <c r="B10" s="39">
        <v>2007</v>
      </c>
      <c r="C10" s="39" t="s">
        <v>222</v>
      </c>
      <c r="D10" s="39" t="s">
        <v>126</v>
      </c>
      <c r="E10" s="39" t="s">
        <v>132</v>
      </c>
      <c r="F10" s="39">
        <v>0</v>
      </c>
      <c r="G10" s="39">
        <v>0</v>
      </c>
      <c r="H10" s="39" t="s">
        <v>317</v>
      </c>
      <c r="I10" s="39" t="s">
        <v>316</v>
      </c>
      <c r="J10" s="39" t="s">
        <v>128</v>
      </c>
      <c r="K10" s="39" t="s">
        <v>315</v>
      </c>
      <c r="L10" s="39" t="s">
        <v>128</v>
      </c>
      <c r="M10" s="39" t="s">
        <v>127</v>
      </c>
      <c r="N10" s="39" t="s">
        <v>126</v>
      </c>
      <c r="O10" s="39" t="s">
        <v>126</v>
      </c>
      <c r="P10" s="39">
        <v>159321</v>
      </c>
      <c r="Q10" s="39">
        <v>0</v>
      </c>
      <c r="R10" s="39">
        <v>7149</v>
      </c>
      <c r="S10" s="39">
        <v>1482028.55</v>
      </c>
      <c r="T10" s="39">
        <v>0</v>
      </c>
      <c r="U10" s="39">
        <v>86353.18</v>
      </c>
      <c r="V10" s="39">
        <v>0</v>
      </c>
      <c r="W10" s="39">
        <v>97340.04</v>
      </c>
      <c r="X10" s="39">
        <v>0</v>
      </c>
      <c r="Y10" s="39">
        <v>10991</v>
      </c>
      <c r="Z10" s="39">
        <v>57705.120000000003</v>
      </c>
      <c r="AA10" s="39">
        <v>0</v>
      </c>
      <c r="AB10" s="39">
        <v>79614.5</v>
      </c>
      <c r="AC10" s="39">
        <v>16833.099999999999</v>
      </c>
      <c r="AD10" s="39">
        <v>0</v>
      </c>
      <c r="AE10" s="39">
        <v>58344.19</v>
      </c>
      <c r="AF10" s="39">
        <v>35289.160000000003</v>
      </c>
      <c r="AG10" s="39">
        <v>0</v>
      </c>
      <c r="AH10" s="39">
        <v>0</v>
      </c>
      <c r="AI10" s="39">
        <v>0</v>
      </c>
      <c r="AJ10" s="39">
        <v>25739.97</v>
      </c>
      <c r="AK10" s="39">
        <v>1010066.06</v>
      </c>
      <c r="AL10" s="39">
        <v>0</v>
      </c>
      <c r="AM10" s="39">
        <v>356229.73</v>
      </c>
      <c r="AN10" s="39">
        <v>45832.72</v>
      </c>
      <c r="AO10" s="39">
        <v>77008.66</v>
      </c>
      <c r="AP10" s="39">
        <v>0</v>
      </c>
      <c r="AQ10" s="39">
        <v>40428.61</v>
      </c>
      <c r="AR10" s="39">
        <v>12736.26</v>
      </c>
      <c r="AS10" s="39">
        <v>6740.7</v>
      </c>
      <c r="AT10" s="39">
        <v>8873.9599999999991</v>
      </c>
      <c r="AU10" s="39">
        <v>9487.09</v>
      </c>
      <c r="AV10" s="39">
        <v>18375.310000000001</v>
      </c>
      <c r="AW10" s="39">
        <v>6125.13</v>
      </c>
      <c r="AX10" s="39">
        <v>20519.080000000002</v>
      </c>
      <c r="AY10" s="39">
        <v>5063.59</v>
      </c>
      <c r="AZ10" s="39">
        <v>24979.51</v>
      </c>
      <c r="BA10" s="39">
        <v>19781</v>
      </c>
      <c r="BB10" s="39">
        <v>7142.4</v>
      </c>
      <c r="BC10" s="39">
        <v>68593.27</v>
      </c>
      <c r="BD10" s="39">
        <v>8733.9599999999991</v>
      </c>
      <c r="BE10" s="39">
        <v>0</v>
      </c>
      <c r="BF10" s="39">
        <v>18296.990000000002</v>
      </c>
      <c r="BG10" s="39">
        <v>8672.5499999999993</v>
      </c>
      <c r="BH10" s="39">
        <v>10706.11</v>
      </c>
      <c r="BI10" s="39">
        <v>89294.91</v>
      </c>
      <c r="BJ10" s="39">
        <v>5493.24</v>
      </c>
      <c r="BK10" s="39">
        <v>64138.400000000001</v>
      </c>
      <c r="BL10" s="39">
        <v>30927.57</v>
      </c>
      <c r="BM10" s="39">
        <v>0</v>
      </c>
      <c r="BN10" s="39">
        <v>0</v>
      </c>
      <c r="BO10" s="39">
        <v>26931</v>
      </c>
      <c r="BP10" s="39">
        <v>0</v>
      </c>
      <c r="BQ10" s="39">
        <v>0</v>
      </c>
      <c r="BR10" s="39">
        <v>7993.8</v>
      </c>
      <c r="BS10" s="39">
        <v>0</v>
      </c>
      <c r="BT10" s="39">
        <v>26931</v>
      </c>
      <c r="BU10" s="39">
        <v>6000</v>
      </c>
      <c r="BV10" s="39">
        <v>0</v>
      </c>
      <c r="BW10" s="39">
        <v>31500</v>
      </c>
      <c r="BX10" s="39">
        <v>0</v>
      </c>
      <c r="BY10" s="39">
        <v>10573.8</v>
      </c>
      <c r="BZ10" s="39">
        <v>1395</v>
      </c>
      <c r="CA10" s="39">
        <v>106987</v>
      </c>
      <c r="CB10" s="111">
        <v>0</v>
      </c>
      <c r="CC10" s="112"/>
      <c r="CD10" s="39">
        <v>0</v>
      </c>
      <c r="CE10" s="39">
        <v>0</v>
      </c>
    </row>
    <row r="11" spans="1:83" ht="39.6" x14ac:dyDescent="0.3">
      <c r="A11" s="39">
        <v>302</v>
      </c>
      <c r="B11" s="39">
        <v>2008</v>
      </c>
      <c r="C11" s="39" t="s">
        <v>379</v>
      </c>
      <c r="D11" s="39" t="s">
        <v>126</v>
      </c>
      <c r="E11" s="39" t="s">
        <v>132</v>
      </c>
      <c r="F11" s="39">
        <v>0</v>
      </c>
      <c r="G11" s="39">
        <v>0</v>
      </c>
      <c r="H11" s="39" t="s">
        <v>317</v>
      </c>
      <c r="I11" s="39" t="s">
        <v>316</v>
      </c>
      <c r="J11" s="39" t="s">
        <v>128</v>
      </c>
      <c r="K11" s="39" t="s">
        <v>315</v>
      </c>
      <c r="L11" s="39" t="s">
        <v>128</v>
      </c>
      <c r="M11" s="39" t="s">
        <v>127</v>
      </c>
      <c r="N11" s="39" t="s">
        <v>126</v>
      </c>
      <c r="O11" s="39" t="s">
        <v>126</v>
      </c>
      <c r="P11" s="39">
        <v>137150</v>
      </c>
      <c r="Q11" s="39">
        <v>0</v>
      </c>
      <c r="R11" s="39">
        <v>16994</v>
      </c>
      <c r="S11" s="39">
        <v>1406447.01</v>
      </c>
      <c r="T11" s="39">
        <v>0</v>
      </c>
      <c r="U11" s="39">
        <v>121713.08</v>
      </c>
      <c r="V11" s="39">
        <v>0</v>
      </c>
      <c r="W11" s="39">
        <v>57400</v>
      </c>
      <c r="X11" s="39">
        <v>0</v>
      </c>
      <c r="Y11" s="39">
        <v>770</v>
      </c>
      <c r="Z11" s="39">
        <v>66977.14</v>
      </c>
      <c r="AA11" s="39">
        <v>0</v>
      </c>
      <c r="AB11" s="39">
        <v>9517.0300000000007</v>
      </c>
      <c r="AC11" s="39">
        <v>13809.68</v>
      </c>
      <c r="AD11" s="39">
        <v>0</v>
      </c>
      <c r="AE11" s="39">
        <v>19056.099999999999</v>
      </c>
      <c r="AF11" s="39">
        <v>71378.03</v>
      </c>
      <c r="AG11" s="39">
        <v>0</v>
      </c>
      <c r="AH11" s="39">
        <v>0</v>
      </c>
      <c r="AI11" s="39">
        <v>0</v>
      </c>
      <c r="AJ11" s="39">
        <v>111128.07</v>
      </c>
      <c r="AK11" s="39">
        <v>801780.03</v>
      </c>
      <c r="AL11" s="39">
        <v>0</v>
      </c>
      <c r="AM11" s="39">
        <v>399385.58</v>
      </c>
      <c r="AN11" s="39">
        <v>46176.79</v>
      </c>
      <c r="AO11" s="39">
        <v>73861.31</v>
      </c>
      <c r="AP11" s="39">
        <v>0</v>
      </c>
      <c r="AQ11" s="39">
        <v>21476.69</v>
      </c>
      <c r="AR11" s="39">
        <v>9359.7800000000007</v>
      </c>
      <c r="AS11" s="39">
        <v>2675.5</v>
      </c>
      <c r="AT11" s="39">
        <v>6954.35</v>
      </c>
      <c r="AU11" s="39">
        <v>9029.33</v>
      </c>
      <c r="AV11" s="39">
        <v>16452.21</v>
      </c>
      <c r="AW11" s="39">
        <v>4437.21</v>
      </c>
      <c r="AX11" s="39">
        <v>16010.47</v>
      </c>
      <c r="AY11" s="39">
        <v>5063.71</v>
      </c>
      <c r="AZ11" s="39">
        <v>18127.43</v>
      </c>
      <c r="BA11" s="39">
        <v>19781</v>
      </c>
      <c r="BB11" s="39">
        <v>6581.46</v>
      </c>
      <c r="BC11" s="39">
        <v>40418.42</v>
      </c>
      <c r="BD11" s="39">
        <v>8708.6200000000008</v>
      </c>
      <c r="BE11" s="39">
        <v>0</v>
      </c>
      <c r="BF11" s="39">
        <v>9951.7900000000009</v>
      </c>
      <c r="BG11" s="39">
        <v>7211.53</v>
      </c>
      <c r="BH11" s="39">
        <v>14356.3</v>
      </c>
      <c r="BI11" s="39">
        <v>102454.58</v>
      </c>
      <c r="BJ11" s="39">
        <v>87256.98</v>
      </c>
      <c r="BK11" s="39">
        <v>159595.39000000001</v>
      </c>
      <c r="BL11" s="39">
        <v>28734.18</v>
      </c>
      <c r="BM11" s="39">
        <v>0</v>
      </c>
      <c r="BN11" s="39">
        <v>0</v>
      </c>
      <c r="BO11" s="39">
        <v>26199.5</v>
      </c>
      <c r="BP11" s="39">
        <v>0</v>
      </c>
      <c r="BQ11" s="39">
        <v>0</v>
      </c>
      <c r="BR11" s="39">
        <v>7388.51</v>
      </c>
      <c r="BS11" s="39">
        <v>0</v>
      </c>
      <c r="BT11" s="39">
        <v>26199.5</v>
      </c>
      <c r="BU11" s="39">
        <v>6000</v>
      </c>
      <c r="BV11" s="39">
        <v>0</v>
      </c>
      <c r="BW11" s="39">
        <v>42475</v>
      </c>
      <c r="BX11" s="39">
        <v>0</v>
      </c>
      <c r="BY11" s="39">
        <v>8107.01</v>
      </c>
      <c r="BZ11" s="39">
        <v>2265</v>
      </c>
      <c r="CA11" s="39">
        <v>71041</v>
      </c>
      <c r="CB11" s="111">
        <v>0</v>
      </c>
      <c r="CC11" s="112"/>
      <c r="CD11" s="39">
        <v>0</v>
      </c>
      <c r="CE11" s="39">
        <v>0</v>
      </c>
    </row>
    <row r="12" spans="1:83" ht="39.6" x14ac:dyDescent="0.3">
      <c r="A12" s="39">
        <v>302</v>
      </c>
      <c r="B12" s="39">
        <v>2009</v>
      </c>
      <c r="C12" s="39" t="s">
        <v>378</v>
      </c>
      <c r="D12" s="39" t="s">
        <v>128</v>
      </c>
      <c r="E12" s="39" t="s">
        <v>132</v>
      </c>
      <c r="F12" s="39">
        <v>0</v>
      </c>
      <c r="G12" s="39">
        <v>2</v>
      </c>
      <c r="H12" s="39" t="s">
        <v>317</v>
      </c>
      <c r="I12" s="39" t="s">
        <v>316</v>
      </c>
      <c r="J12" s="39" t="s">
        <v>128</v>
      </c>
      <c r="K12" s="39" t="s">
        <v>315</v>
      </c>
      <c r="L12" s="39" t="s">
        <v>128</v>
      </c>
      <c r="M12" s="39" t="s">
        <v>127</v>
      </c>
      <c r="N12" s="39" t="s">
        <v>126</v>
      </c>
      <c r="O12" s="39" t="s">
        <v>126</v>
      </c>
      <c r="P12" s="39">
        <v>198362</v>
      </c>
      <c r="Q12" s="39">
        <v>0</v>
      </c>
      <c r="R12" s="39">
        <v>17664</v>
      </c>
      <c r="S12" s="39">
        <v>2064283.39</v>
      </c>
      <c r="T12" s="39">
        <v>0</v>
      </c>
      <c r="U12" s="39">
        <v>111829.71</v>
      </c>
      <c r="V12" s="39">
        <v>0</v>
      </c>
      <c r="W12" s="39">
        <v>116660</v>
      </c>
      <c r="X12" s="39">
        <v>38572.01</v>
      </c>
      <c r="Y12" s="39">
        <v>68.599999999999994</v>
      </c>
      <c r="Z12" s="39">
        <v>16396</v>
      </c>
      <c r="AA12" s="39">
        <v>137930.42000000001</v>
      </c>
      <c r="AB12" s="39">
        <v>40424.76</v>
      </c>
      <c r="AC12" s="39">
        <v>12819.57</v>
      </c>
      <c r="AD12" s="39">
        <v>5287.5</v>
      </c>
      <c r="AE12" s="39">
        <v>54355.41</v>
      </c>
      <c r="AF12" s="39">
        <v>21533.75</v>
      </c>
      <c r="AG12" s="39">
        <v>0</v>
      </c>
      <c r="AH12" s="39">
        <v>0</v>
      </c>
      <c r="AI12" s="39">
        <v>0</v>
      </c>
      <c r="AJ12" s="39">
        <v>73181.990000000005</v>
      </c>
      <c r="AK12" s="39">
        <v>1244479.77</v>
      </c>
      <c r="AL12" s="39">
        <v>0</v>
      </c>
      <c r="AM12" s="39">
        <v>471230.57</v>
      </c>
      <c r="AN12" s="39">
        <v>36788.65</v>
      </c>
      <c r="AO12" s="39">
        <v>68670.31</v>
      </c>
      <c r="AP12" s="39">
        <v>0</v>
      </c>
      <c r="AQ12" s="39">
        <v>106365.08</v>
      </c>
      <c r="AR12" s="39">
        <v>19781.73</v>
      </c>
      <c r="AS12" s="39">
        <v>19240.919999999998</v>
      </c>
      <c r="AT12" s="39">
        <v>692.22</v>
      </c>
      <c r="AU12" s="39">
        <v>2534.63</v>
      </c>
      <c r="AV12" s="39">
        <v>26015.4</v>
      </c>
      <c r="AW12" s="39">
        <v>3771.94</v>
      </c>
      <c r="AX12" s="39">
        <v>34537.269999999997</v>
      </c>
      <c r="AY12" s="39">
        <v>8526.49</v>
      </c>
      <c r="AZ12" s="39">
        <v>24273.46</v>
      </c>
      <c r="BA12" s="39">
        <v>39300</v>
      </c>
      <c r="BB12" s="39">
        <v>12450.29</v>
      </c>
      <c r="BC12" s="39">
        <v>144454.70000000001</v>
      </c>
      <c r="BD12" s="39">
        <v>12645.11</v>
      </c>
      <c r="BE12" s="39">
        <v>0</v>
      </c>
      <c r="BF12" s="39">
        <v>24746.35</v>
      </c>
      <c r="BG12" s="39">
        <v>11609.48</v>
      </c>
      <c r="BH12" s="39">
        <v>30509.97</v>
      </c>
      <c r="BI12" s="39">
        <v>113212.86</v>
      </c>
      <c r="BJ12" s="39">
        <v>71371</v>
      </c>
      <c r="BK12" s="39">
        <v>187173.51</v>
      </c>
      <c r="BL12" s="39">
        <v>29255.4</v>
      </c>
      <c r="BM12" s="39">
        <v>0</v>
      </c>
      <c r="BN12" s="39">
        <v>0</v>
      </c>
      <c r="BO12" s="39">
        <v>41368</v>
      </c>
      <c r="BP12" s="39">
        <v>0</v>
      </c>
      <c r="BQ12" s="39">
        <v>0</v>
      </c>
      <c r="BR12" s="39">
        <v>9030.5300000000007</v>
      </c>
      <c r="BS12" s="39">
        <v>0</v>
      </c>
      <c r="BT12" s="39">
        <v>41368</v>
      </c>
      <c r="BU12" s="39">
        <v>6000</v>
      </c>
      <c r="BV12" s="39">
        <v>0</v>
      </c>
      <c r="BW12" s="39">
        <v>35932.53</v>
      </c>
      <c r="BX12" s="39">
        <v>0</v>
      </c>
      <c r="BY12" s="39">
        <v>0</v>
      </c>
      <c r="BZ12" s="39">
        <v>0</v>
      </c>
      <c r="CA12" s="39">
        <v>106700</v>
      </c>
      <c r="CB12" s="111">
        <v>32130</v>
      </c>
      <c r="CC12" s="112"/>
      <c r="CD12" s="39">
        <v>0</v>
      </c>
      <c r="CE12" s="39">
        <v>0</v>
      </c>
    </row>
    <row r="13" spans="1:83" ht="26.4" x14ac:dyDescent="0.3">
      <c r="A13" s="39">
        <v>302</v>
      </c>
      <c r="B13" s="39">
        <v>2010</v>
      </c>
      <c r="C13" s="39" t="s">
        <v>377</v>
      </c>
      <c r="D13" s="39" t="s">
        <v>126</v>
      </c>
      <c r="E13" s="39" t="s">
        <v>132</v>
      </c>
      <c r="F13" s="39">
        <v>0</v>
      </c>
      <c r="G13" s="39">
        <v>4</v>
      </c>
      <c r="H13" s="39" t="s">
        <v>317</v>
      </c>
      <c r="I13" s="39" t="s">
        <v>316</v>
      </c>
      <c r="J13" s="39" t="s">
        <v>126</v>
      </c>
      <c r="K13" s="39" t="s">
        <v>315</v>
      </c>
      <c r="L13" s="39" t="s">
        <v>128</v>
      </c>
      <c r="M13" s="39" t="s">
        <v>127</v>
      </c>
      <c r="N13" s="39" t="s">
        <v>126</v>
      </c>
      <c r="O13" s="39" t="s">
        <v>126</v>
      </c>
      <c r="P13" s="39">
        <v>57091</v>
      </c>
      <c r="Q13" s="39">
        <v>0</v>
      </c>
      <c r="R13" s="39">
        <v>15425</v>
      </c>
      <c r="S13" s="39">
        <v>2100480.62</v>
      </c>
      <c r="T13" s="39">
        <v>0</v>
      </c>
      <c r="U13" s="39">
        <v>321544.37</v>
      </c>
      <c r="V13" s="39">
        <v>0</v>
      </c>
      <c r="W13" s="39">
        <v>145860</v>
      </c>
      <c r="X13" s="39">
        <v>0</v>
      </c>
      <c r="Y13" s="39">
        <v>39805.57</v>
      </c>
      <c r="Z13" s="39">
        <v>33785.699999999997</v>
      </c>
      <c r="AA13" s="39">
        <v>0</v>
      </c>
      <c r="AB13" s="39">
        <v>31435.16</v>
      </c>
      <c r="AC13" s="39">
        <v>15124.37</v>
      </c>
      <c r="AD13" s="39">
        <v>0</v>
      </c>
      <c r="AE13" s="39">
        <v>35098.82</v>
      </c>
      <c r="AF13" s="39">
        <v>6512.48</v>
      </c>
      <c r="AG13" s="39">
        <v>0</v>
      </c>
      <c r="AH13" s="39">
        <v>0</v>
      </c>
      <c r="AI13" s="39">
        <v>0</v>
      </c>
      <c r="AJ13" s="39">
        <v>58642.47</v>
      </c>
      <c r="AK13" s="39">
        <v>1172530.8400000001</v>
      </c>
      <c r="AL13" s="39">
        <v>0</v>
      </c>
      <c r="AM13" s="39">
        <v>511246.94</v>
      </c>
      <c r="AN13" s="39">
        <v>61009.57</v>
      </c>
      <c r="AO13" s="39">
        <v>104473.18</v>
      </c>
      <c r="AP13" s="39">
        <v>0</v>
      </c>
      <c r="AQ13" s="39">
        <v>75679.100000000006</v>
      </c>
      <c r="AR13" s="39">
        <v>17319.52</v>
      </c>
      <c r="AS13" s="39">
        <v>7026.82</v>
      </c>
      <c r="AT13" s="39">
        <v>18496.38</v>
      </c>
      <c r="AU13" s="39">
        <v>0</v>
      </c>
      <c r="AV13" s="39">
        <v>28068.68</v>
      </c>
      <c r="AW13" s="39">
        <v>0</v>
      </c>
      <c r="AX13" s="39">
        <v>16543.88</v>
      </c>
      <c r="AY13" s="39">
        <v>2404.0700000000002</v>
      </c>
      <c r="AZ13" s="39">
        <v>24636.19</v>
      </c>
      <c r="BA13" s="39">
        <v>29633.25</v>
      </c>
      <c r="BB13" s="39">
        <v>8280.7900000000009</v>
      </c>
      <c r="BC13" s="39">
        <v>96307.03</v>
      </c>
      <c r="BD13" s="39">
        <v>26446.68</v>
      </c>
      <c r="BE13" s="39">
        <v>0</v>
      </c>
      <c r="BF13" s="39">
        <v>22805.84</v>
      </c>
      <c r="BG13" s="39">
        <v>700</v>
      </c>
      <c r="BH13" s="39">
        <v>9889.89</v>
      </c>
      <c r="BI13" s="39">
        <v>41447.269999999997</v>
      </c>
      <c r="BJ13" s="39">
        <v>60206.06</v>
      </c>
      <c r="BK13" s="39">
        <v>158432.46</v>
      </c>
      <c r="BL13" s="39">
        <v>26791.8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6857.44</v>
      </c>
      <c r="BS13" s="39">
        <v>-13500</v>
      </c>
      <c r="BT13" s="39">
        <v>0</v>
      </c>
      <c r="BU13" s="39">
        <v>6000</v>
      </c>
      <c r="BV13" s="39">
        <v>0</v>
      </c>
      <c r="BW13" s="39">
        <v>300</v>
      </c>
      <c r="BX13" s="39">
        <v>0</v>
      </c>
      <c r="BY13" s="39">
        <v>15202.75</v>
      </c>
      <c r="BZ13" s="39">
        <v>0</v>
      </c>
      <c r="CA13" s="39">
        <v>325004.32</v>
      </c>
      <c r="CB13" s="111">
        <v>-6720.31</v>
      </c>
      <c r="CC13" s="112"/>
      <c r="CD13" s="39">
        <v>0</v>
      </c>
      <c r="CE13" s="39">
        <v>0</v>
      </c>
    </row>
    <row r="14" spans="1:83" ht="26.4" x14ac:dyDescent="0.3">
      <c r="A14" s="39">
        <v>302</v>
      </c>
      <c r="B14" s="39">
        <v>2011</v>
      </c>
      <c r="C14" s="39" t="s">
        <v>376</v>
      </c>
      <c r="D14" s="39" t="s">
        <v>128</v>
      </c>
      <c r="E14" s="39" t="s">
        <v>132</v>
      </c>
      <c r="F14" s="39">
        <v>0</v>
      </c>
      <c r="G14" s="39">
        <v>3</v>
      </c>
      <c r="H14" s="39" t="s">
        <v>317</v>
      </c>
      <c r="I14" s="39" t="s">
        <v>316</v>
      </c>
      <c r="J14" s="39" t="s">
        <v>128</v>
      </c>
      <c r="K14" s="39" t="s">
        <v>315</v>
      </c>
      <c r="L14" s="39" t="s">
        <v>128</v>
      </c>
      <c r="M14" s="39" t="s">
        <v>127</v>
      </c>
      <c r="N14" s="39" t="s">
        <v>126</v>
      </c>
      <c r="O14" s="39" t="s">
        <v>126</v>
      </c>
      <c r="P14" s="39">
        <v>-63378</v>
      </c>
      <c r="Q14" s="39">
        <v>0</v>
      </c>
      <c r="R14" s="39">
        <v>0</v>
      </c>
      <c r="S14" s="39">
        <v>933817.89</v>
      </c>
      <c r="T14" s="39">
        <v>0</v>
      </c>
      <c r="U14" s="39">
        <v>32662.93</v>
      </c>
      <c r="V14" s="39">
        <v>0</v>
      </c>
      <c r="W14" s="39">
        <v>49450.02</v>
      </c>
      <c r="X14" s="39">
        <v>1000</v>
      </c>
      <c r="Y14" s="39">
        <v>0</v>
      </c>
      <c r="Z14" s="39">
        <v>9751.11</v>
      </c>
      <c r="AA14" s="39">
        <v>45123.99</v>
      </c>
      <c r="AB14" s="39">
        <v>25328.97</v>
      </c>
      <c r="AC14" s="39">
        <v>6543.45</v>
      </c>
      <c r="AD14" s="39">
        <v>0</v>
      </c>
      <c r="AE14" s="39">
        <v>26195.599999999999</v>
      </c>
      <c r="AF14" s="39">
        <v>1319.34</v>
      </c>
      <c r="AG14" s="39">
        <v>0</v>
      </c>
      <c r="AH14" s="39">
        <v>0</v>
      </c>
      <c r="AI14" s="39">
        <v>0</v>
      </c>
      <c r="AJ14" s="39">
        <v>52828.08</v>
      </c>
      <c r="AK14" s="39">
        <v>526257.16</v>
      </c>
      <c r="AL14" s="39">
        <v>0</v>
      </c>
      <c r="AM14" s="39">
        <v>252828.38</v>
      </c>
      <c r="AN14" s="39">
        <v>39510.800000000003</v>
      </c>
      <c r="AO14" s="39">
        <v>59803.09</v>
      </c>
      <c r="AP14" s="39">
        <v>0</v>
      </c>
      <c r="AQ14" s="39">
        <v>56515.49</v>
      </c>
      <c r="AR14" s="39">
        <v>4407.82</v>
      </c>
      <c r="AS14" s="39">
        <v>4750.68</v>
      </c>
      <c r="AT14" s="39">
        <v>344</v>
      </c>
      <c r="AU14" s="39">
        <v>1298.0899999999999</v>
      </c>
      <c r="AV14" s="39">
        <v>10774.52</v>
      </c>
      <c r="AW14" s="39">
        <v>2700</v>
      </c>
      <c r="AX14" s="39">
        <v>15093.65</v>
      </c>
      <c r="AY14" s="39">
        <v>714.42</v>
      </c>
      <c r="AZ14" s="39">
        <v>15473.14</v>
      </c>
      <c r="BA14" s="39">
        <v>20622</v>
      </c>
      <c r="BB14" s="39">
        <v>5862.85</v>
      </c>
      <c r="BC14" s="39">
        <v>48901.99</v>
      </c>
      <c r="BD14" s="39">
        <v>7948.99</v>
      </c>
      <c r="BE14" s="39">
        <v>0</v>
      </c>
      <c r="BF14" s="39">
        <v>6193.28</v>
      </c>
      <c r="BG14" s="39">
        <v>9112.25</v>
      </c>
      <c r="BH14" s="39">
        <v>7662.43</v>
      </c>
      <c r="BI14" s="39">
        <v>54697.79</v>
      </c>
      <c r="BJ14" s="39">
        <v>5247.88</v>
      </c>
      <c r="BK14" s="39">
        <v>41017.06</v>
      </c>
      <c r="BL14" s="39">
        <v>16293.62</v>
      </c>
      <c r="BM14" s="39">
        <v>0</v>
      </c>
      <c r="BN14" s="39">
        <v>0</v>
      </c>
      <c r="BO14" s="39">
        <v>0</v>
      </c>
      <c r="BP14" s="39">
        <v>0</v>
      </c>
      <c r="BQ14" s="39">
        <v>0</v>
      </c>
      <c r="BR14" s="39">
        <v>6609</v>
      </c>
      <c r="BS14" s="39">
        <v>0</v>
      </c>
      <c r="BT14" s="39">
        <v>0</v>
      </c>
      <c r="BU14" s="39">
        <v>6000</v>
      </c>
      <c r="BV14" s="39">
        <v>0</v>
      </c>
      <c r="BW14" s="39">
        <v>0</v>
      </c>
      <c r="BX14" s="39">
        <v>0</v>
      </c>
      <c r="BY14" s="39">
        <v>0</v>
      </c>
      <c r="BZ14" s="39">
        <v>0</v>
      </c>
      <c r="CA14" s="39">
        <v>-93388</v>
      </c>
      <c r="CB14" s="111">
        <v>6609</v>
      </c>
      <c r="CC14" s="112"/>
      <c r="CD14" s="39">
        <v>0</v>
      </c>
      <c r="CE14" s="39">
        <v>0</v>
      </c>
    </row>
    <row r="15" spans="1:83" ht="26.4" x14ac:dyDescent="0.3">
      <c r="A15" s="39">
        <v>302</v>
      </c>
      <c r="B15" s="39">
        <v>2014</v>
      </c>
      <c r="C15" s="39" t="s">
        <v>216</v>
      </c>
      <c r="D15" s="39" t="s">
        <v>126</v>
      </c>
      <c r="E15" s="39" t="s">
        <v>132</v>
      </c>
      <c r="F15" s="39">
        <v>0</v>
      </c>
      <c r="G15" s="39">
        <v>0</v>
      </c>
      <c r="H15" s="39" t="s">
        <v>317</v>
      </c>
      <c r="I15" s="39" t="s">
        <v>316</v>
      </c>
      <c r="J15" s="39" t="s">
        <v>128</v>
      </c>
      <c r="K15" s="39" t="s">
        <v>315</v>
      </c>
      <c r="L15" s="39" t="s">
        <v>128</v>
      </c>
      <c r="M15" s="39" t="s">
        <v>127</v>
      </c>
      <c r="N15" s="39" t="s">
        <v>126</v>
      </c>
      <c r="O15" s="39" t="s">
        <v>126</v>
      </c>
      <c r="P15" s="39">
        <v>499415</v>
      </c>
      <c r="Q15" s="39">
        <v>0</v>
      </c>
      <c r="R15" s="39">
        <v>13174</v>
      </c>
      <c r="S15" s="39">
        <v>3246965.31</v>
      </c>
      <c r="T15" s="39">
        <v>0</v>
      </c>
      <c r="U15" s="39">
        <v>328992.13</v>
      </c>
      <c r="V15" s="39">
        <v>0</v>
      </c>
      <c r="W15" s="39">
        <v>303600</v>
      </c>
      <c r="X15" s="39">
        <v>15270</v>
      </c>
      <c r="Y15" s="39">
        <v>8436.06</v>
      </c>
      <c r="Z15" s="39">
        <v>94557.97</v>
      </c>
      <c r="AA15" s="39">
        <v>0</v>
      </c>
      <c r="AB15" s="39">
        <v>65203.35</v>
      </c>
      <c r="AC15" s="39">
        <v>7228.19</v>
      </c>
      <c r="AD15" s="39">
        <v>6834.96</v>
      </c>
      <c r="AE15" s="39">
        <v>35434.44</v>
      </c>
      <c r="AF15" s="39">
        <v>12690.82</v>
      </c>
      <c r="AG15" s="39">
        <v>0</v>
      </c>
      <c r="AH15" s="39">
        <v>0</v>
      </c>
      <c r="AI15" s="39">
        <v>0</v>
      </c>
      <c r="AJ15" s="39">
        <v>106772</v>
      </c>
      <c r="AK15" s="39">
        <v>1856380.11</v>
      </c>
      <c r="AL15" s="39">
        <v>6667.21</v>
      </c>
      <c r="AM15" s="39">
        <v>997194.27</v>
      </c>
      <c r="AN15" s="39">
        <v>131483.31</v>
      </c>
      <c r="AO15" s="39">
        <v>153147.89000000001</v>
      </c>
      <c r="AP15" s="39">
        <v>0</v>
      </c>
      <c r="AQ15" s="39">
        <v>61351.49</v>
      </c>
      <c r="AR15" s="39">
        <v>42813.19</v>
      </c>
      <c r="AS15" s="39">
        <v>5416.57</v>
      </c>
      <c r="AT15" s="39">
        <v>28280.44</v>
      </c>
      <c r="AU15" s="39">
        <v>4034.14</v>
      </c>
      <c r="AV15" s="39">
        <v>101070.74</v>
      </c>
      <c r="AW15" s="39">
        <v>8516.85</v>
      </c>
      <c r="AX15" s="39">
        <v>19480.310000000001</v>
      </c>
      <c r="AY15" s="39">
        <v>5180.01</v>
      </c>
      <c r="AZ15" s="39">
        <v>79440.240000000005</v>
      </c>
      <c r="BA15" s="39">
        <v>116549.81</v>
      </c>
      <c r="BB15" s="39">
        <v>26292.22</v>
      </c>
      <c r="BC15" s="39">
        <v>114013.23</v>
      </c>
      <c r="BD15" s="39">
        <v>35042.29</v>
      </c>
      <c r="BE15" s="39">
        <v>0</v>
      </c>
      <c r="BF15" s="39">
        <v>47371.75</v>
      </c>
      <c r="BG15" s="39">
        <v>26320.720000000001</v>
      </c>
      <c r="BH15" s="39">
        <v>23589.08</v>
      </c>
      <c r="BI15" s="39">
        <v>196114.15</v>
      </c>
      <c r="BJ15" s="39">
        <v>46842.79</v>
      </c>
      <c r="BK15" s="39">
        <v>226465.68</v>
      </c>
      <c r="BL15" s="39">
        <v>48993.42</v>
      </c>
      <c r="BM15" s="39">
        <v>0</v>
      </c>
      <c r="BN15" s="39">
        <v>0</v>
      </c>
      <c r="BO15" s="39">
        <v>16443.32</v>
      </c>
      <c r="BP15" s="39">
        <v>0</v>
      </c>
      <c r="BQ15" s="39">
        <v>0</v>
      </c>
      <c r="BR15" s="39">
        <v>11861.42</v>
      </c>
      <c r="BS15" s="39">
        <v>0</v>
      </c>
      <c r="BT15" s="39">
        <v>16443.32</v>
      </c>
      <c r="BU15" s="39">
        <v>6000</v>
      </c>
      <c r="BV15" s="39">
        <v>0</v>
      </c>
      <c r="BW15" s="39">
        <v>0</v>
      </c>
      <c r="BX15" s="39">
        <v>7500</v>
      </c>
      <c r="BY15" s="39">
        <v>33978.74</v>
      </c>
      <c r="BZ15" s="39">
        <v>0</v>
      </c>
      <c r="CA15" s="39">
        <v>306905</v>
      </c>
      <c r="CB15" s="111">
        <v>0</v>
      </c>
      <c r="CC15" s="112"/>
      <c r="CD15" s="39">
        <v>0</v>
      </c>
      <c r="CE15" s="39">
        <v>0</v>
      </c>
    </row>
    <row r="16" spans="1:83" x14ac:dyDescent="0.3">
      <c r="A16" s="39">
        <v>302</v>
      </c>
      <c r="B16" s="39">
        <v>2015</v>
      </c>
      <c r="C16" s="39" t="s">
        <v>375</v>
      </c>
      <c r="D16" s="39" t="s">
        <v>126</v>
      </c>
      <c r="E16" s="39" t="s">
        <v>132</v>
      </c>
      <c r="F16" s="39">
        <v>0</v>
      </c>
      <c r="G16" s="39">
        <v>0</v>
      </c>
      <c r="H16" s="39" t="s">
        <v>317</v>
      </c>
      <c r="I16" s="39" t="s">
        <v>316</v>
      </c>
      <c r="J16" s="39" t="s">
        <v>128</v>
      </c>
      <c r="K16" s="39" t="s">
        <v>315</v>
      </c>
      <c r="L16" s="39" t="s">
        <v>128</v>
      </c>
      <c r="M16" s="39" t="s">
        <v>127</v>
      </c>
      <c r="N16" s="39" t="s">
        <v>126</v>
      </c>
      <c r="O16" s="39" t="s">
        <v>126</v>
      </c>
      <c r="P16" s="39">
        <v>344909</v>
      </c>
      <c r="Q16" s="39">
        <v>108460</v>
      </c>
      <c r="R16" s="39">
        <v>13645</v>
      </c>
      <c r="S16" s="39">
        <v>1444077.24</v>
      </c>
      <c r="T16" s="39">
        <v>0</v>
      </c>
      <c r="U16" s="39">
        <v>188786.29</v>
      </c>
      <c r="V16" s="39">
        <v>0</v>
      </c>
      <c r="W16" s="39">
        <v>112200</v>
      </c>
      <c r="X16" s="39">
        <v>5400</v>
      </c>
      <c r="Y16" s="39">
        <v>85912.4</v>
      </c>
      <c r="Z16" s="39">
        <v>22585.85</v>
      </c>
      <c r="AA16" s="39">
        <v>0</v>
      </c>
      <c r="AB16" s="39">
        <v>29296.5</v>
      </c>
      <c r="AC16" s="39">
        <v>7410.35</v>
      </c>
      <c r="AD16" s="39">
        <v>6729.29</v>
      </c>
      <c r="AE16" s="39">
        <v>45274.81</v>
      </c>
      <c r="AF16" s="39">
        <v>8843.5</v>
      </c>
      <c r="AG16" s="39">
        <v>0</v>
      </c>
      <c r="AH16" s="39">
        <v>197079</v>
      </c>
      <c r="AI16" s="39">
        <v>9197.58</v>
      </c>
      <c r="AJ16" s="39">
        <v>45755.01</v>
      </c>
      <c r="AK16" s="39">
        <v>859455.03</v>
      </c>
      <c r="AL16" s="39">
        <v>0</v>
      </c>
      <c r="AM16" s="39">
        <v>535211.13</v>
      </c>
      <c r="AN16" s="39">
        <v>36462.32</v>
      </c>
      <c r="AO16" s="39">
        <v>61162.32</v>
      </c>
      <c r="AP16" s="39">
        <v>0</v>
      </c>
      <c r="AQ16" s="39">
        <v>6891.46</v>
      </c>
      <c r="AR16" s="39">
        <v>15671.82</v>
      </c>
      <c r="AS16" s="39">
        <v>1717.51</v>
      </c>
      <c r="AT16" s="39">
        <v>15978.49</v>
      </c>
      <c r="AU16" s="39">
        <v>1538.68</v>
      </c>
      <c r="AV16" s="39">
        <v>16028.27</v>
      </c>
      <c r="AW16" s="39">
        <v>6851</v>
      </c>
      <c r="AX16" s="39">
        <v>29651.39</v>
      </c>
      <c r="AY16" s="39">
        <v>4122.3</v>
      </c>
      <c r="AZ16" s="39">
        <v>53774.92</v>
      </c>
      <c r="BA16" s="39">
        <v>33541.71</v>
      </c>
      <c r="BB16" s="39">
        <v>7855.29</v>
      </c>
      <c r="BC16" s="39">
        <v>70517.039999999994</v>
      </c>
      <c r="BD16" s="39">
        <v>18504.28</v>
      </c>
      <c r="BE16" s="39">
        <v>0</v>
      </c>
      <c r="BF16" s="39">
        <v>9285.26</v>
      </c>
      <c r="BG16" s="39">
        <v>5712.33</v>
      </c>
      <c r="BH16" s="39">
        <v>3405.87</v>
      </c>
      <c r="BI16" s="39">
        <v>71722.740000000005</v>
      </c>
      <c r="BJ16" s="39">
        <v>24019</v>
      </c>
      <c r="BK16" s="39">
        <v>57415.91</v>
      </c>
      <c r="BL16" s="39">
        <v>26696.44</v>
      </c>
      <c r="BM16" s="39">
        <v>0</v>
      </c>
      <c r="BN16" s="39">
        <v>0</v>
      </c>
      <c r="BO16" s="39">
        <v>0</v>
      </c>
      <c r="BP16" s="39">
        <v>147998.75</v>
      </c>
      <c r="BQ16" s="39">
        <v>26072.560000000001</v>
      </c>
      <c r="BR16" s="39">
        <v>6985.7</v>
      </c>
      <c r="BS16" s="39">
        <v>0</v>
      </c>
      <c r="BT16" s="39">
        <v>0</v>
      </c>
      <c r="BU16" s="39">
        <v>6000</v>
      </c>
      <c r="BV16" s="39">
        <v>0</v>
      </c>
      <c r="BW16" s="39">
        <v>0</v>
      </c>
      <c r="BX16" s="39">
        <v>0</v>
      </c>
      <c r="BY16" s="39">
        <v>8100.7</v>
      </c>
      <c r="BZ16" s="39">
        <v>0</v>
      </c>
      <c r="CA16" s="39">
        <v>373987.73</v>
      </c>
      <c r="CB16" s="111">
        <v>12530</v>
      </c>
      <c r="CC16" s="112"/>
      <c r="CD16" s="39">
        <v>0</v>
      </c>
      <c r="CE16" s="39">
        <v>140665.26999999999</v>
      </c>
    </row>
    <row r="17" spans="1:83" ht="26.4" x14ac:dyDescent="0.3">
      <c r="A17" s="39">
        <v>302</v>
      </c>
      <c r="B17" s="39">
        <v>2016</v>
      </c>
      <c r="C17" s="39" t="s">
        <v>214</v>
      </c>
      <c r="D17" s="39" t="s">
        <v>126</v>
      </c>
      <c r="E17" s="39" t="s">
        <v>132</v>
      </c>
      <c r="F17" s="39">
        <v>0</v>
      </c>
      <c r="G17" s="39">
        <v>0</v>
      </c>
      <c r="H17" s="39" t="s">
        <v>317</v>
      </c>
      <c r="I17" s="39" t="s">
        <v>316</v>
      </c>
      <c r="J17" s="39" t="s">
        <v>128</v>
      </c>
      <c r="K17" s="39" t="s">
        <v>315</v>
      </c>
      <c r="L17" s="39" t="s">
        <v>128</v>
      </c>
      <c r="M17" s="39" t="s">
        <v>127</v>
      </c>
      <c r="N17" s="39" t="s">
        <v>126</v>
      </c>
      <c r="O17" s="39" t="s">
        <v>126</v>
      </c>
      <c r="P17" s="39">
        <v>97508</v>
      </c>
      <c r="Q17" s="39">
        <v>0</v>
      </c>
      <c r="R17" s="39">
        <v>12191</v>
      </c>
      <c r="S17" s="39">
        <v>952587.98</v>
      </c>
      <c r="T17" s="39">
        <v>0</v>
      </c>
      <c r="U17" s="39">
        <v>49999.85</v>
      </c>
      <c r="V17" s="39">
        <v>0</v>
      </c>
      <c r="W17" s="39">
        <v>31520.04</v>
      </c>
      <c r="X17" s="39">
        <v>500</v>
      </c>
      <c r="Y17" s="39">
        <v>42205.71</v>
      </c>
      <c r="Z17" s="39">
        <v>4454.13</v>
      </c>
      <c r="AA17" s="39">
        <v>0</v>
      </c>
      <c r="AB17" s="39">
        <v>21726.06</v>
      </c>
      <c r="AC17" s="39">
        <v>12890.64</v>
      </c>
      <c r="AD17" s="39">
        <v>0</v>
      </c>
      <c r="AE17" s="39">
        <v>19214</v>
      </c>
      <c r="AF17" s="39">
        <v>19503.2</v>
      </c>
      <c r="AG17" s="39">
        <v>0</v>
      </c>
      <c r="AH17" s="39">
        <v>0</v>
      </c>
      <c r="AI17" s="39">
        <v>0</v>
      </c>
      <c r="AJ17" s="39">
        <v>58768.07</v>
      </c>
      <c r="AK17" s="39">
        <v>584984.68000000005</v>
      </c>
      <c r="AL17" s="39">
        <v>6601.68</v>
      </c>
      <c r="AM17" s="39">
        <v>203941.6</v>
      </c>
      <c r="AN17" s="39">
        <v>33260.400000000001</v>
      </c>
      <c r="AO17" s="39">
        <v>52086.15</v>
      </c>
      <c r="AP17" s="39">
        <v>0</v>
      </c>
      <c r="AQ17" s="39">
        <v>19076.61</v>
      </c>
      <c r="AR17" s="39">
        <v>8244.3799999999992</v>
      </c>
      <c r="AS17" s="39">
        <v>1214.33</v>
      </c>
      <c r="AT17" s="39">
        <v>6834.04</v>
      </c>
      <c r="AU17" s="39">
        <v>1180.5899999999999</v>
      </c>
      <c r="AV17" s="39">
        <v>15441.63</v>
      </c>
      <c r="AW17" s="39">
        <v>4298.5</v>
      </c>
      <c r="AX17" s="39">
        <v>14912.59</v>
      </c>
      <c r="AY17" s="39">
        <v>2848.2</v>
      </c>
      <c r="AZ17" s="39">
        <v>10952.62</v>
      </c>
      <c r="BA17" s="39">
        <v>20499.25</v>
      </c>
      <c r="BB17" s="39">
        <v>6068.61</v>
      </c>
      <c r="BC17" s="39">
        <v>50159.98</v>
      </c>
      <c r="BD17" s="39">
        <v>11946.47</v>
      </c>
      <c r="BE17" s="39">
        <v>0</v>
      </c>
      <c r="BF17" s="39">
        <v>5217.8900000000003</v>
      </c>
      <c r="BG17" s="39">
        <v>6613.37</v>
      </c>
      <c r="BH17" s="39">
        <v>1150</v>
      </c>
      <c r="BI17" s="39">
        <v>56892.82</v>
      </c>
      <c r="BJ17" s="39">
        <v>4958.5</v>
      </c>
      <c r="BK17" s="39">
        <v>83288.81</v>
      </c>
      <c r="BL17" s="39">
        <v>21376.18</v>
      </c>
      <c r="BM17" s="39">
        <v>0</v>
      </c>
      <c r="BN17" s="39">
        <v>29.8</v>
      </c>
      <c r="BO17" s="39">
        <v>0</v>
      </c>
      <c r="BP17" s="39">
        <v>0</v>
      </c>
      <c r="BQ17" s="39">
        <v>0</v>
      </c>
      <c r="BR17" s="39">
        <v>2374</v>
      </c>
      <c r="BS17" s="39">
        <v>0</v>
      </c>
      <c r="BT17" s="39">
        <v>0</v>
      </c>
      <c r="BU17" s="39">
        <v>6000</v>
      </c>
      <c r="BV17" s="39">
        <v>0</v>
      </c>
      <c r="BW17" s="39">
        <v>0</v>
      </c>
      <c r="BX17" s="39">
        <v>0</v>
      </c>
      <c r="BY17" s="39">
        <v>0</v>
      </c>
      <c r="BZ17" s="39">
        <v>8590</v>
      </c>
      <c r="CA17" s="39">
        <v>68208</v>
      </c>
      <c r="CB17" s="111">
        <v>14565</v>
      </c>
      <c r="CC17" s="112"/>
      <c r="CD17" s="39">
        <v>0</v>
      </c>
      <c r="CE17" s="39">
        <v>0</v>
      </c>
    </row>
    <row r="18" spans="1:83" ht="26.4" x14ac:dyDescent="0.3">
      <c r="A18" s="39">
        <v>302</v>
      </c>
      <c r="B18" s="39">
        <v>2017</v>
      </c>
      <c r="C18" s="39" t="s">
        <v>374</v>
      </c>
      <c r="D18" s="39" t="s">
        <v>126</v>
      </c>
      <c r="E18" s="39" t="s">
        <v>132</v>
      </c>
      <c r="F18" s="39">
        <v>0</v>
      </c>
      <c r="G18" s="39">
        <v>0</v>
      </c>
      <c r="H18" s="39" t="s">
        <v>317</v>
      </c>
      <c r="I18" s="39" t="s">
        <v>316</v>
      </c>
      <c r="J18" s="39" t="s">
        <v>128</v>
      </c>
      <c r="K18" s="39" t="s">
        <v>315</v>
      </c>
      <c r="L18" s="39" t="s">
        <v>128</v>
      </c>
      <c r="M18" s="39" t="s">
        <v>127</v>
      </c>
      <c r="N18" s="39" t="s">
        <v>126</v>
      </c>
      <c r="O18" s="39" t="s">
        <v>126</v>
      </c>
      <c r="P18" s="39">
        <v>41632</v>
      </c>
      <c r="Q18" s="39">
        <v>0</v>
      </c>
      <c r="R18" s="39">
        <v>3401</v>
      </c>
      <c r="S18" s="39">
        <v>1812801.64</v>
      </c>
      <c r="T18" s="39">
        <v>0</v>
      </c>
      <c r="U18" s="39">
        <v>31050.63</v>
      </c>
      <c r="V18" s="39">
        <v>0</v>
      </c>
      <c r="W18" s="39">
        <v>146519.17000000001</v>
      </c>
      <c r="X18" s="39">
        <v>5900</v>
      </c>
      <c r="Y18" s="39">
        <v>1097</v>
      </c>
      <c r="Z18" s="39">
        <v>76290.5</v>
      </c>
      <c r="AA18" s="39">
        <v>0</v>
      </c>
      <c r="AB18" s="39">
        <v>30629.3</v>
      </c>
      <c r="AC18" s="39">
        <v>21879</v>
      </c>
      <c r="AD18" s="39">
        <v>0</v>
      </c>
      <c r="AE18" s="39">
        <v>40142.54</v>
      </c>
      <c r="AF18" s="39">
        <v>17268</v>
      </c>
      <c r="AG18" s="39">
        <v>0</v>
      </c>
      <c r="AH18" s="39">
        <v>0</v>
      </c>
      <c r="AI18" s="39">
        <v>0</v>
      </c>
      <c r="AJ18" s="39">
        <v>79946.37</v>
      </c>
      <c r="AK18" s="39">
        <v>1075197.24</v>
      </c>
      <c r="AL18" s="39">
        <v>0</v>
      </c>
      <c r="AM18" s="39">
        <v>381283.1</v>
      </c>
      <c r="AN18" s="39">
        <v>41113.57</v>
      </c>
      <c r="AO18" s="39">
        <v>70220.990000000005</v>
      </c>
      <c r="AP18" s="39">
        <v>0</v>
      </c>
      <c r="AQ18" s="39">
        <v>99058.83</v>
      </c>
      <c r="AR18" s="39">
        <v>13352.17</v>
      </c>
      <c r="AS18" s="39">
        <v>4082</v>
      </c>
      <c r="AT18" s="39">
        <v>14476</v>
      </c>
      <c r="AU18" s="39">
        <v>2283</v>
      </c>
      <c r="AV18" s="39">
        <v>23862.76</v>
      </c>
      <c r="AW18" s="39">
        <v>4061</v>
      </c>
      <c r="AX18" s="39">
        <v>24893</v>
      </c>
      <c r="AY18" s="39">
        <v>8339</v>
      </c>
      <c r="AZ18" s="39">
        <v>44021.97</v>
      </c>
      <c r="BA18" s="39">
        <v>22586</v>
      </c>
      <c r="BB18" s="39">
        <v>9945.3799999999992</v>
      </c>
      <c r="BC18" s="39">
        <v>82892.97</v>
      </c>
      <c r="BD18" s="39">
        <v>9819.0300000000007</v>
      </c>
      <c r="BE18" s="39">
        <v>0</v>
      </c>
      <c r="BF18" s="39">
        <v>16125.79</v>
      </c>
      <c r="BG18" s="39">
        <v>13642</v>
      </c>
      <c r="BH18" s="39">
        <v>10058.25</v>
      </c>
      <c r="BI18" s="39">
        <v>88969</v>
      </c>
      <c r="BJ18" s="39">
        <v>35090</v>
      </c>
      <c r="BK18" s="39">
        <v>82054.259999999995</v>
      </c>
      <c r="BL18" s="39">
        <v>55455.839999999997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96280</v>
      </c>
      <c r="BS18" s="39">
        <v>0</v>
      </c>
      <c r="BT18" s="39">
        <v>0</v>
      </c>
      <c r="BU18" s="39">
        <v>6000</v>
      </c>
      <c r="BV18" s="39">
        <v>0</v>
      </c>
      <c r="BW18" s="39">
        <v>89370</v>
      </c>
      <c r="BX18" s="39">
        <v>0</v>
      </c>
      <c r="BY18" s="39">
        <v>6895</v>
      </c>
      <c r="BZ18" s="39">
        <v>30859</v>
      </c>
      <c r="CA18" s="39">
        <v>41414</v>
      </c>
      <c r="CB18" s="111">
        <v>3416</v>
      </c>
      <c r="CC18" s="112"/>
      <c r="CD18" s="39">
        <v>0</v>
      </c>
      <c r="CE18" s="39">
        <v>0</v>
      </c>
    </row>
    <row r="19" spans="1:83" ht="26.4" x14ac:dyDescent="0.3">
      <c r="A19" s="39">
        <v>302</v>
      </c>
      <c r="B19" s="39">
        <v>2019</v>
      </c>
      <c r="C19" s="39" t="s">
        <v>212</v>
      </c>
      <c r="D19" s="39" t="s">
        <v>126</v>
      </c>
      <c r="E19" s="39" t="s">
        <v>132</v>
      </c>
      <c r="F19" s="39">
        <v>0</v>
      </c>
      <c r="G19" s="39">
        <v>0</v>
      </c>
      <c r="H19" s="39" t="s">
        <v>317</v>
      </c>
      <c r="I19" s="39" t="s">
        <v>316</v>
      </c>
      <c r="J19" s="39" t="s">
        <v>128</v>
      </c>
      <c r="K19" s="39" t="s">
        <v>315</v>
      </c>
      <c r="L19" s="39" t="s">
        <v>128</v>
      </c>
      <c r="M19" s="39" t="s">
        <v>127</v>
      </c>
      <c r="N19" s="39" t="s">
        <v>126</v>
      </c>
      <c r="O19" s="39" t="s">
        <v>126</v>
      </c>
      <c r="P19" s="39">
        <v>175545</v>
      </c>
      <c r="Q19" s="39">
        <v>0</v>
      </c>
      <c r="R19" s="39">
        <v>16266</v>
      </c>
      <c r="S19" s="39">
        <v>1444698.56</v>
      </c>
      <c r="T19" s="39">
        <v>0</v>
      </c>
      <c r="U19" s="39">
        <v>46653.82</v>
      </c>
      <c r="V19" s="39">
        <v>0</v>
      </c>
      <c r="W19" s="39">
        <v>62040</v>
      </c>
      <c r="X19" s="39">
        <v>500</v>
      </c>
      <c r="Y19" s="39">
        <v>0</v>
      </c>
      <c r="Z19" s="39">
        <v>3105</v>
      </c>
      <c r="AA19" s="39">
        <v>42595.6</v>
      </c>
      <c r="AB19" s="39">
        <v>315.63</v>
      </c>
      <c r="AC19" s="39">
        <v>4157.2299999999996</v>
      </c>
      <c r="AD19" s="39">
        <v>0</v>
      </c>
      <c r="AE19" s="39">
        <v>12702.21</v>
      </c>
      <c r="AF19" s="39">
        <v>3983.53</v>
      </c>
      <c r="AG19" s="39">
        <v>0</v>
      </c>
      <c r="AH19" s="39">
        <v>0</v>
      </c>
      <c r="AI19" s="39">
        <v>0</v>
      </c>
      <c r="AJ19" s="39">
        <v>106166.01</v>
      </c>
      <c r="AK19" s="39">
        <v>758041.45</v>
      </c>
      <c r="AL19" s="39">
        <v>16829.02</v>
      </c>
      <c r="AM19" s="39">
        <v>414612.27</v>
      </c>
      <c r="AN19" s="39">
        <v>60495.67</v>
      </c>
      <c r="AO19" s="39">
        <v>83312.36</v>
      </c>
      <c r="AP19" s="39">
        <v>0</v>
      </c>
      <c r="AQ19" s="39">
        <v>62440.55</v>
      </c>
      <c r="AR19" s="39">
        <v>14556.14</v>
      </c>
      <c r="AS19" s="39">
        <v>2195.7600000000002</v>
      </c>
      <c r="AT19" s="39">
        <v>14826.79</v>
      </c>
      <c r="AU19" s="39">
        <v>1784.87</v>
      </c>
      <c r="AV19" s="39">
        <v>19592.990000000002</v>
      </c>
      <c r="AW19" s="39">
        <v>4745.37</v>
      </c>
      <c r="AX19" s="39">
        <v>1635.72</v>
      </c>
      <c r="AY19" s="39">
        <v>6640.29</v>
      </c>
      <c r="AZ19" s="39">
        <v>29285.66</v>
      </c>
      <c r="BA19" s="39">
        <v>16427.29</v>
      </c>
      <c r="BB19" s="39">
        <v>5201.42</v>
      </c>
      <c r="BC19" s="39">
        <v>24673.78</v>
      </c>
      <c r="BD19" s="39">
        <v>13447.42</v>
      </c>
      <c r="BE19" s="39">
        <v>0</v>
      </c>
      <c r="BF19" s="39">
        <v>15359.56</v>
      </c>
      <c r="BG19" s="39">
        <v>7086.56</v>
      </c>
      <c r="BH19" s="39">
        <v>2355.2800000000002</v>
      </c>
      <c r="BI19" s="39">
        <v>78632.56</v>
      </c>
      <c r="BJ19" s="39">
        <v>9053.3799999999992</v>
      </c>
      <c r="BK19" s="39">
        <v>35187.56</v>
      </c>
      <c r="BL19" s="39">
        <v>29055.87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7440.25</v>
      </c>
      <c r="BS19" s="39">
        <v>0</v>
      </c>
      <c r="BT19" s="39">
        <v>0</v>
      </c>
      <c r="BU19" s="39">
        <v>6000</v>
      </c>
      <c r="BV19" s="39">
        <v>0</v>
      </c>
      <c r="BW19" s="39">
        <v>8406.4</v>
      </c>
      <c r="BX19" s="39">
        <v>0</v>
      </c>
      <c r="BY19" s="39">
        <v>6212.85</v>
      </c>
      <c r="BZ19" s="39">
        <v>0</v>
      </c>
      <c r="CA19" s="39">
        <v>174987</v>
      </c>
      <c r="CB19" s="111">
        <v>9087</v>
      </c>
      <c r="CC19" s="112"/>
      <c r="CD19" s="39">
        <v>0</v>
      </c>
      <c r="CE19" s="39">
        <v>0</v>
      </c>
    </row>
    <row r="20" spans="1:83" ht="26.4" x14ac:dyDescent="0.3">
      <c r="A20" s="39">
        <v>302</v>
      </c>
      <c r="B20" s="39">
        <v>2021</v>
      </c>
      <c r="C20" s="39" t="s">
        <v>211</v>
      </c>
      <c r="D20" s="39" t="s">
        <v>126</v>
      </c>
      <c r="E20" s="39" t="s">
        <v>132</v>
      </c>
      <c r="F20" s="39">
        <v>0</v>
      </c>
      <c r="G20" s="39">
        <v>4</v>
      </c>
      <c r="H20" s="39" t="s">
        <v>317</v>
      </c>
      <c r="I20" s="39" t="s">
        <v>316</v>
      </c>
      <c r="J20" s="39" t="s">
        <v>128</v>
      </c>
      <c r="K20" s="39" t="s">
        <v>315</v>
      </c>
      <c r="L20" s="39" t="s">
        <v>128</v>
      </c>
      <c r="M20" s="39" t="s">
        <v>127</v>
      </c>
      <c r="N20" s="39" t="s">
        <v>126</v>
      </c>
      <c r="O20" s="39" t="s">
        <v>126</v>
      </c>
      <c r="P20" s="39">
        <v>320534</v>
      </c>
      <c r="Q20" s="39">
        <v>0</v>
      </c>
      <c r="R20" s="39">
        <v>35440</v>
      </c>
      <c r="S20" s="39">
        <v>3025232.32</v>
      </c>
      <c r="T20" s="39">
        <v>0</v>
      </c>
      <c r="U20" s="39">
        <v>131688.25</v>
      </c>
      <c r="V20" s="39">
        <v>0</v>
      </c>
      <c r="W20" s="39">
        <v>234694.04</v>
      </c>
      <c r="X20" s="39">
        <v>900</v>
      </c>
      <c r="Y20" s="39">
        <v>8375.6</v>
      </c>
      <c r="Z20" s="39">
        <v>108529.12</v>
      </c>
      <c r="AA20" s="39">
        <v>0</v>
      </c>
      <c r="AB20" s="39">
        <v>59963.65</v>
      </c>
      <c r="AC20" s="39">
        <v>10199.6</v>
      </c>
      <c r="AD20" s="39">
        <v>53486.34</v>
      </c>
      <c r="AE20" s="39">
        <v>25411.49</v>
      </c>
      <c r="AF20" s="39">
        <v>7234.59</v>
      </c>
      <c r="AG20" s="39">
        <v>0</v>
      </c>
      <c r="AH20" s="39">
        <v>0</v>
      </c>
      <c r="AI20" s="39">
        <v>0</v>
      </c>
      <c r="AJ20" s="39">
        <v>79615.960000000006</v>
      </c>
      <c r="AK20" s="39">
        <v>1475455.02</v>
      </c>
      <c r="AL20" s="39">
        <v>0</v>
      </c>
      <c r="AM20" s="39">
        <v>1038464.69</v>
      </c>
      <c r="AN20" s="39">
        <v>92591.19</v>
      </c>
      <c r="AO20" s="39">
        <v>210371.45</v>
      </c>
      <c r="AP20" s="39">
        <v>0</v>
      </c>
      <c r="AQ20" s="39">
        <v>60050.29</v>
      </c>
      <c r="AR20" s="39">
        <v>18605.189999999999</v>
      </c>
      <c r="AS20" s="39">
        <v>6802.38</v>
      </c>
      <c r="AT20" s="39">
        <v>29062.51</v>
      </c>
      <c r="AU20" s="39">
        <v>1874.39</v>
      </c>
      <c r="AV20" s="39">
        <v>51134.87</v>
      </c>
      <c r="AW20" s="39">
        <v>8616.31</v>
      </c>
      <c r="AX20" s="39">
        <v>24896.01</v>
      </c>
      <c r="AY20" s="39">
        <v>8660.7800000000007</v>
      </c>
      <c r="AZ20" s="39">
        <v>60435.47</v>
      </c>
      <c r="BA20" s="39">
        <v>57204</v>
      </c>
      <c r="BB20" s="39">
        <v>24338.33</v>
      </c>
      <c r="BC20" s="39">
        <v>124512.24</v>
      </c>
      <c r="BD20" s="39">
        <v>22161.439999999999</v>
      </c>
      <c r="BE20" s="39">
        <v>0</v>
      </c>
      <c r="BF20" s="39">
        <v>20360.990000000002</v>
      </c>
      <c r="BG20" s="39">
        <v>12230.41</v>
      </c>
      <c r="BH20" s="39">
        <v>4389.5</v>
      </c>
      <c r="BI20" s="39">
        <v>154452.21</v>
      </c>
      <c r="BJ20" s="39">
        <v>24306.29</v>
      </c>
      <c r="BK20" s="39">
        <v>107170.24000000001</v>
      </c>
      <c r="BL20" s="39">
        <v>68692.759999999995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14617.33</v>
      </c>
      <c r="BS20" s="39">
        <v>0</v>
      </c>
      <c r="BT20" s="39">
        <v>0</v>
      </c>
      <c r="BU20" s="39">
        <v>6000</v>
      </c>
      <c r="BV20" s="39">
        <v>0</v>
      </c>
      <c r="BW20" s="39">
        <v>6220</v>
      </c>
      <c r="BX20" s="39">
        <v>0</v>
      </c>
      <c r="BY20" s="39">
        <v>26090.33</v>
      </c>
      <c r="BZ20" s="39">
        <v>359026</v>
      </c>
      <c r="CA20" s="39">
        <v>0</v>
      </c>
      <c r="CB20" s="111">
        <v>17747</v>
      </c>
      <c r="CC20" s="112"/>
      <c r="CD20" s="39">
        <v>0</v>
      </c>
      <c r="CE20" s="39">
        <v>0</v>
      </c>
    </row>
    <row r="21" spans="1:83" ht="26.4" x14ac:dyDescent="0.3">
      <c r="A21" s="39">
        <v>302</v>
      </c>
      <c r="B21" s="39">
        <v>2023</v>
      </c>
      <c r="C21" s="39" t="s">
        <v>373</v>
      </c>
      <c r="D21" s="39" t="s">
        <v>126</v>
      </c>
      <c r="E21" s="39" t="s">
        <v>132</v>
      </c>
      <c r="F21" s="39">
        <v>0</v>
      </c>
      <c r="G21" s="39">
        <v>0</v>
      </c>
      <c r="H21" s="39" t="s">
        <v>317</v>
      </c>
      <c r="I21" s="39" t="s">
        <v>316</v>
      </c>
      <c r="J21" s="39" t="s">
        <v>128</v>
      </c>
      <c r="K21" s="39" t="s">
        <v>315</v>
      </c>
      <c r="L21" s="39" t="s">
        <v>128</v>
      </c>
      <c r="M21" s="39" t="s">
        <v>127</v>
      </c>
      <c r="N21" s="39" t="s">
        <v>126</v>
      </c>
      <c r="O21" s="39" t="s">
        <v>126</v>
      </c>
      <c r="P21" s="39">
        <v>91595</v>
      </c>
      <c r="Q21" s="39">
        <v>0</v>
      </c>
      <c r="R21" s="39">
        <v>0</v>
      </c>
      <c r="S21" s="39">
        <v>2849942.34</v>
      </c>
      <c r="T21" s="39">
        <v>0</v>
      </c>
      <c r="U21" s="39">
        <v>136340.42000000001</v>
      </c>
      <c r="V21" s="39">
        <v>0</v>
      </c>
      <c r="W21" s="39">
        <v>247820</v>
      </c>
      <c r="X21" s="39">
        <v>20077.63</v>
      </c>
      <c r="Y21" s="39">
        <v>13905.18</v>
      </c>
      <c r="Z21" s="39">
        <v>14994.63</v>
      </c>
      <c r="AA21" s="39">
        <v>0</v>
      </c>
      <c r="AB21" s="39">
        <v>40443.519999999997</v>
      </c>
      <c r="AC21" s="39">
        <v>0</v>
      </c>
      <c r="AD21" s="39">
        <v>0</v>
      </c>
      <c r="AE21" s="39">
        <v>13332.38</v>
      </c>
      <c r="AF21" s="39">
        <v>3591.1</v>
      </c>
      <c r="AG21" s="39">
        <v>0</v>
      </c>
      <c r="AH21" s="39">
        <v>0</v>
      </c>
      <c r="AI21" s="39">
        <v>0</v>
      </c>
      <c r="AJ21" s="39">
        <v>79729.89</v>
      </c>
      <c r="AK21" s="39">
        <v>1422923.71</v>
      </c>
      <c r="AL21" s="39">
        <v>0</v>
      </c>
      <c r="AM21" s="39">
        <v>921165.87</v>
      </c>
      <c r="AN21" s="39">
        <v>68151.83</v>
      </c>
      <c r="AO21" s="39">
        <v>197739.55</v>
      </c>
      <c r="AP21" s="39">
        <v>0</v>
      </c>
      <c r="AQ21" s="39">
        <v>135436.57999999999</v>
      </c>
      <c r="AR21" s="39">
        <v>30790.76</v>
      </c>
      <c r="AS21" s="39">
        <v>5704</v>
      </c>
      <c r="AT21" s="39">
        <v>962.8</v>
      </c>
      <c r="AU21" s="39">
        <v>3608.9</v>
      </c>
      <c r="AV21" s="39">
        <v>27614.49</v>
      </c>
      <c r="AW21" s="39">
        <v>7746</v>
      </c>
      <c r="AX21" s="39">
        <v>52719.14</v>
      </c>
      <c r="AY21" s="39">
        <v>25888.560000000001</v>
      </c>
      <c r="AZ21" s="39">
        <v>35451.949999999997</v>
      </c>
      <c r="BA21" s="39">
        <v>28568</v>
      </c>
      <c r="BB21" s="39">
        <v>9556.26</v>
      </c>
      <c r="BC21" s="39">
        <v>80140.17</v>
      </c>
      <c r="BD21" s="39">
        <v>37905.51</v>
      </c>
      <c r="BE21" s="39">
        <v>0</v>
      </c>
      <c r="BF21" s="39">
        <v>16491.63</v>
      </c>
      <c r="BG21" s="39">
        <v>14911.38</v>
      </c>
      <c r="BH21" s="39">
        <v>9448.77</v>
      </c>
      <c r="BI21" s="39">
        <v>163235.29</v>
      </c>
      <c r="BJ21" s="39">
        <v>76445.899999999994</v>
      </c>
      <c r="BK21" s="39">
        <v>94037.91</v>
      </c>
      <c r="BL21" s="39">
        <v>33649.129999999997</v>
      </c>
      <c r="BM21" s="39">
        <v>0</v>
      </c>
      <c r="BN21" s="39">
        <v>0</v>
      </c>
      <c r="BO21" s="39">
        <v>0</v>
      </c>
      <c r="BP21" s="39">
        <v>0</v>
      </c>
      <c r="BQ21" s="39">
        <v>0</v>
      </c>
      <c r="BR21" s="39">
        <v>11007</v>
      </c>
      <c r="BS21" s="39">
        <v>0</v>
      </c>
      <c r="BT21" s="39">
        <v>0</v>
      </c>
      <c r="BU21" s="39">
        <v>6000</v>
      </c>
      <c r="BV21" s="39">
        <v>0</v>
      </c>
      <c r="BW21" s="39">
        <v>8955</v>
      </c>
      <c r="BX21" s="39">
        <v>0</v>
      </c>
      <c r="BY21" s="39">
        <v>0</v>
      </c>
      <c r="BZ21" s="39">
        <v>11478</v>
      </c>
      <c r="CA21" s="39">
        <v>0</v>
      </c>
      <c r="CB21" s="111">
        <v>2052</v>
      </c>
      <c r="CC21" s="112"/>
      <c r="CD21" s="39">
        <v>0</v>
      </c>
      <c r="CE21" s="39">
        <v>0</v>
      </c>
    </row>
    <row r="22" spans="1:83" ht="26.4" x14ac:dyDescent="0.3">
      <c r="A22" s="39">
        <v>302</v>
      </c>
      <c r="B22" s="39">
        <v>2024</v>
      </c>
      <c r="C22" s="39" t="s">
        <v>372</v>
      </c>
      <c r="D22" s="39" t="s">
        <v>126</v>
      </c>
      <c r="E22" s="39" t="s">
        <v>132</v>
      </c>
      <c r="F22" s="39">
        <v>0</v>
      </c>
      <c r="G22" s="39">
        <v>0</v>
      </c>
      <c r="H22" s="39" t="s">
        <v>317</v>
      </c>
      <c r="I22" s="39" t="s">
        <v>316</v>
      </c>
      <c r="J22" s="39" t="s">
        <v>128</v>
      </c>
      <c r="K22" s="39" t="s">
        <v>315</v>
      </c>
      <c r="L22" s="39" t="s">
        <v>128</v>
      </c>
      <c r="M22" s="39" t="s">
        <v>127</v>
      </c>
      <c r="N22" s="39" t="s">
        <v>126</v>
      </c>
      <c r="O22" s="39" t="s">
        <v>126</v>
      </c>
      <c r="P22" s="39">
        <v>110760</v>
      </c>
      <c r="Q22" s="39">
        <v>28805</v>
      </c>
      <c r="R22" s="39">
        <v>15854</v>
      </c>
      <c r="S22" s="39">
        <v>1393271</v>
      </c>
      <c r="T22" s="39">
        <v>0</v>
      </c>
      <c r="U22" s="39">
        <v>90339.53</v>
      </c>
      <c r="V22" s="39">
        <v>0</v>
      </c>
      <c r="W22" s="39">
        <v>107560</v>
      </c>
      <c r="X22" s="39">
        <v>44958.95</v>
      </c>
      <c r="Y22" s="39">
        <v>16220</v>
      </c>
      <c r="Z22" s="39">
        <v>147555.49</v>
      </c>
      <c r="AA22" s="39">
        <v>0</v>
      </c>
      <c r="AB22" s="39">
        <v>15996.26</v>
      </c>
      <c r="AC22" s="39">
        <v>0</v>
      </c>
      <c r="AD22" s="39">
        <v>0</v>
      </c>
      <c r="AE22" s="39">
        <v>22902.87</v>
      </c>
      <c r="AF22" s="39">
        <v>750.23</v>
      </c>
      <c r="AG22" s="39">
        <v>0</v>
      </c>
      <c r="AH22" s="39">
        <v>180013</v>
      </c>
      <c r="AI22" s="39">
        <v>6122.36</v>
      </c>
      <c r="AJ22" s="39">
        <v>45162.080000000002</v>
      </c>
      <c r="AK22" s="39">
        <v>680779.12</v>
      </c>
      <c r="AL22" s="39">
        <v>0</v>
      </c>
      <c r="AM22" s="39">
        <v>354704.69</v>
      </c>
      <c r="AN22" s="39">
        <v>16354.51</v>
      </c>
      <c r="AO22" s="39">
        <v>69541.990000000005</v>
      </c>
      <c r="AP22" s="39">
        <v>0</v>
      </c>
      <c r="AQ22" s="39">
        <v>296004.21000000002</v>
      </c>
      <c r="AR22" s="39">
        <v>14431.76</v>
      </c>
      <c r="AS22" s="39">
        <v>6094.43</v>
      </c>
      <c r="AT22" s="39">
        <v>364</v>
      </c>
      <c r="AU22" s="39">
        <v>3381.65</v>
      </c>
      <c r="AV22" s="39">
        <v>28757.439999999999</v>
      </c>
      <c r="AW22" s="39">
        <v>2257.3200000000002</v>
      </c>
      <c r="AX22" s="39">
        <v>29765.1</v>
      </c>
      <c r="AY22" s="39">
        <v>7302.69</v>
      </c>
      <c r="AZ22" s="39">
        <v>23155.59</v>
      </c>
      <c r="BA22" s="39">
        <v>48208</v>
      </c>
      <c r="BB22" s="39">
        <v>9897.73</v>
      </c>
      <c r="BC22" s="39">
        <v>46333.66</v>
      </c>
      <c r="BD22" s="39">
        <v>17383.259999999998</v>
      </c>
      <c r="BE22" s="39">
        <v>0</v>
      </c>
      <c r="BF22" s="39">
        <v>13159.11</v>
      </c>
      <c r="BG22" s="39">
        <v>4860.96</v>
      </c>
      <c r="BH22" s="39">
        <v>8467.36</v>
      </c>
      <c r="BI22" s="39">
        <v>71843.56</v>
      </c>
      <c r="BJ22" s="39">
        <v>14644.47</v>
      </c>
      <c r="BK22" s="39">
        <v>73307.3</v>
      </c>
      <c r="BL22" s="39">
        <v>47988.03</v>
      </c>
      <c r="BM22" s="39">
        <v>0</v>
      </c>
      <c r="BN22" s="39">
        <v>0</v>
      </c>
      <c r="BO22" s="39">
        <v>0</v>
      </c>
      <c r="BP22" s="39">
        <v>152334.34</v>
      </c>
      <c r="BQ22" s="39">
        <v>62605.49</v>
      </c>
      <c r="BR22" s="39">
        <v>7400.22</v>
      </c>
      <c r="BS22" s="39">
        <v>0</v>
      </c>
      <c r="BT22" s="39">
        <v>0</v>
      </c>
      <c r="BU22" s="39">
        <v>6000</v>
      </c>
      <c r="BV22" s="39">
        <v>0</v>
      </c>
      <c r="BW22" s="39">
        <v>0</v>
      </c>
      <c r="BX22" s="39">
        <v>0</v>
      </c>
      <c r="BY22" s="39">
        <v>11981.22</v>
      </c>
      <c r="BZ22" s="39">
        <v>51800</v>
      </c>
      <c r="CA22" s="39">
        <v>54689</v>
      </c>
      <c r="CB22" s="111">
        <v>11273</v>
      </c>
      <c r="CC22" s="112"/>
      <c r="CD22" s="39">
        <v>0</v>
      </c>
      <c r="CE22" s="39">
        <v>0</v>
      </c>
    </row>
    <row r="23" spans="1:83" x14ac:dyDescent="0.3">
      <c r="A23" s="39">
        <v>302</v>
      </c>
      <c r="B23" s="39">
        <v>2025</v>
      </c>
      <c r="C23" s="39" t="s">
        <v>371</v>
      </c>
      <c r="D23" s="39" t="s">
        <v>126</v>
      </c>
      <c r="E23" s="39" t="s">
        <v>132</v>
      </c>
      <c r="F23" s="39">
        <v>0</v>
      </c>
      <c r="G23" s="39">
        <v>0</v>
      </c>
      <c r="H23" s="39" t="s">
        <v>317</v>
      </c>
      <c r="I23" s="39" t="s">
        <v>316</v>
      </c>
      <c r="J23" s="39" t="s">
        <v>128</v>
      </c>
      <c r="K23" s="39" t="s">
        <v>315</v>
      </c>
      <c r="L23" s="39" t="s">
        <v>128</v>
      </c>
      <c r="M23" s="39" t="s">
        <v>127</v>
      </c>
      <c r="N23" s="39" t="s">
        <v>126</v>
      </c>
      <c r="O23" s="39" t="s">
        <v>126</v>
      </c>
      <c r="P23" s="39">
        <v>124644</v>
      </c>
      <c r="Q23" s="39">
        <v>0</v>
      </c>
      <c r="R23" s="39">
        <v>0</v>
      </c>
      <c r="S23" s="39">
        <v>1293073.8400000001</v>
      </c>
      <c r="T23" s="39">
        <v>0</v>
      </c>
      <c r="U23" s="39">
        <v>56997.04</v>
      </c>
      <c r="V23" s="39">
        <v>0</v>
      </c>
      <c r="W23" s="39">
        <v>30281</v>
      </c>
      <c r="X23" s="39">
        <v>6382.7</v>
      </c>
      <c r="Y23" s="39">
        <v>23139.81</v>
      </c>
      <c r="Z23" s="39">
        <v>62908.73</v>
      </c>
      <c r="AA23" s="39">
        <v>0</v>
      </c>
      <c r="AB23" s="39">
        <v>36219.839999999997</v>
      </c>
      <c r="AC23" s="39">
        <v>5896.8</v>
      </c>
      <c r="AD23" s="39">
        <v>0</v>
      </c>
      <c r="AE23" s="39">
        <v>71339.12</v>
      </c>
      <c r="AF23" s="39">
        <v>25008.55</v>
      </c>
      <c r="AG23" s="39">
        <v>0</v>
      </c>
      <c r="AH23" s="39">
        <v>0</v>
      </c>
      <c r="AI23" s="39">
        <v>0</v>
      </c>
      <c r="AJ23" s="39">
        <v>80241.899999999994</v>
      </c>
      <c r="AK23" s="39">
        <v>880425.33</v>
      </c>
      <c r="AL23" s="39">
        <v>2271.25</v>
      </c>
      <c r="AM23" s="39">
        <v>238254.56</v>
      </c>
      <c r="AN23" s="39">
        <v>71421.45</v>
      </c>
      <c r="AO23" s="39">
        <v>56173.24</v>
      </c>
      <c r="AP23" s="39">
        <v>0</v>
      </c>
      <c r="AQ23" s="39">
        <v>35346.449999999997</v>
      </c>
      <c r="AR23" s="39">
        <v>11258.31</v>
      </c>
      <c r="AS23" s="39">
        <v>3999</v>
      </c>
      <c r="AT23" s="39">
        <v>13061.11</v>
      </c>
      <c r="AU23" s="39">
        <v>1768.08</v>
      </c>
      <c r="AV23" s="39">
        <v>9791.19</v>
      </c>
      <c r="AW23" s="39">
        <v>0</v>
      </c>
      <c r="AX23" s="39">
        <v>2091.0700000000002</v>
      </c>
      <c r="AY23" s="39">
        <v>1862.68</v>
      </c>
      <c r="AZ23" s="39">
        <v>27377.22</v>
      </c>
      <c r="BA23" s="39">
        <v>37355.17</v>
      </c>
      <c r="BB23" s="39">
        <v>3352.24</v>
      </c>
      <c r="BC23" s="39">
        <v>85305.43</v>
      </c>
      <c r="BD23" s="39">
        <v>10268.09</v>
      </c>
      <c r="BE23" s="39">
        <v>0</v>
      </c>
      <c r="BF23" s="39">
        <v>13869.3</v>
      </c>
      <c r="BG23" s="39">
        <v>8485.2000000000007</v>
      </c>
      <c r="BH23" s="39">
        <v>8074.92</v>
      </c>
      <c r="BI23" s="39">
        <v>89909.81</v>
      </c>
      <c r="BJ23" s="39">
        <v>1450</v>
      </c>
      <c r="BK23" s="39">
        <v>65140</v>
      </c>
      <c r="BL23" s="39">
        <v>33884.230000000003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7554</v>
      </c>
      <c r="BS23" s="39">
        <v>10804</v>
      </c>
      <c r="BT23" s="39">
        <v>0</v>
      </c>
      <c r="BU23" s="39">
        <v>6000</v>
      </c>
      <c r="BV23" s="39">
        <v>0</v>
      </c>
      <c r="BW23" s="39">
        <v>0</v>
      </c>
      <c r="BX23" s="39">
        <v>0</v>
      </c>
      <c r="BY23" s="39">
        <v>10804</v>
      </c>
      <c r="BZ23" s="39">
        <v>10816</v>
      </c>
      <c r="CA23" s="39">
        <v>93122</v>
      </c>
      <c r="CB23" s="111">
        <v>7554</v>
      </c>
      <c r="CC23" s="112"/>
      <c r="CD23" s="39">
        <v>0</v>
      </c>
      <c r="CE23" s="39">
        <v>0</v>
      </c>
    </row>
    <row r="24" spans="1:83" ht="26.4" x14ac:dyDescent="0.3">
      <c r="A24" s="39">
        <v>302</v>
      </c>
      <c r="B24" s="39">
        <v>2026</v>
      </c>
      <c r="C24" s="39" t="s">
        <v>207</v>
      </c>
      <c r="D24" s="39" t="s">
        <v>126</v>
      </c>
      <c r="E24" s="39" t="s">
        <v>132</v>
      </c>
      <c r="F24" s="39">
        <v>0</v>
      </c>
      <c r="G24" s="39">
        <v>1</v>
      </c>
      <c r="H24" s="39" t="s">
        <v>317</v>
      </c>
      <c r="I24" s="39" t="s">
        <v>316</v>
      </c>
      <c r="J24" s="39" t="s">
        <v>128</v>
      </c>
      <c r="K24" s="39" t="s">
        <v>315</v>
      </c>
      <c r="L24" s="39" t="s">
        <v>128</v>
      </c>
      <c r="M24" s="39" t="s">
        <v>127</v>
      </c>
      <c r="N24" s="39" t="s">
        <v>126</v>
      </c>
      <c r="O24" s="39" t="s">
        <v>126</v>
      </c>
      <c r="P24" s="39">
        <v>-3578</v>
      </c>
      <c r="Q24" s="39">
        <v>0</v>
      </c>
      <c r="R24" s="39">
        <v>28503</v>
      </c>
      <c r="S24" s="39">
        <v>2543089</v>
      </c>
      <c r="T24" s="39">
        <v>0</v>
      </c>
      <c r="U24" s="39">
        <v>56482.28</v>
      </c>
      <c r="V24" s="39">
        <v>0</v>
      </c>
      <c r="W24" s="39">
        <v>121700</v>
      </c>
      <c r="X24" s="39">
        <v>1867</v>
      </c>
      <c r="Y24" s="39">
        <v>300</v>
      </c>
      <c r="Z24" s="39">
        <v>94403.81</v>
      </c>
      <c r="AA24" s="39">
        <v>0</v>
      </c>
      <c r="AB24" s="39">
        <v>41558.9</v>
      </c>
      <c r="AC24" s="39">
        <v>0</v>
      </c>
      <c r="AD24" s="39">
        <v>0</v>
      </c>
      <c r="AE24" s="39">
        <v>109369.04</v>
      </c>
      <c r="AF24" s="39">
        <v>23921.62</v>
      </c>
      <c r="AG24" s="39">
        <v>0</v>
      </c>
      <c r="AH24" s="39">
        <v>0</v>
      </c>
      <c r="AI24" s="39">
        <v>0</v>
      </c>
      <c r="AJ24" s="39">
        <v>86199.35</v>
      </c>
      <c r="AK24" s="39">
        <v>1524728.07</v>
      </c>
      <c r="AL24" s="39">
        <v>0</v>
      </c>
      <c r="AM24" s="39">
        <v>558638.68999999994</v>
      </c>
      <c r="AN24" s="39">
        <v>66217.69</v>
      </c>
      <c r="AO24" s="39">
        <v>153582.06</v>
      </c>
      <c r="AP24" s="39">
        <v>0</v>
      </c>
      <c r="AQ24" s="39">
        <v>99711.64</v>
      </c>
      <c r="AR24" s="39">
        <v>32373.26</v>
      </c>
      <c r="AS24" s="39">
        <v>2806.32</v>
      </c>
      <c r="AT24" s="39">
        <v>927.94</v>
      </c>
      <c r="AU24" s="39">
        <v>3485.81</v>
      </c>
      <c r="AV24" s="39">
        <v>12044.99</v>
      </c>
      <c r="AW24" s="39">
        <v>3453.29</v>
      </c>
      <c r="AX24" s="39">
        <v>53904.6</v>
      </c>
      <c r="AY24" s="39">
        <v>1906.04</v>
      </c>
      <c r="AZ24" s="39">
        <v>49089.56</v>
      </c>
      <c r="BA24" s="39">
        <v>40872</v>
      </c>
      <c r="BB24" s="39">
        <v>12060.13</v>
      </c>
      <c r="BC24" s="39">
        <v>105132.77</v>
      </c>
      <c r="BD24" s="39">
        <v>28182.66</v>
      </c>
      <c r="BE24" s="39">
        <v>0</v>
      </c>
      <c r="BF24" s="39">
        <v>43232.99</v>
      </c>
      <c r="BG24" s="39">
        <v>15212.21</v>
      </c>
      <c r="BH24" s="39">
        <v>25652.1</v>
      </c>
      <c r="BI24" s="39">
        <v>144800.99</v>
      </c>
      <c r="BJ24" s="39">
        <v>73109.05</v>
      </c>
      <c r="BK24" s="39">
        <v>124001.47</v>
      </c>
      <c r="BL24" s="39">
        <v>35987.67</v>
      </c>
      <c r="BM24" s="39">
        <v>0</v>
      </c>
      <c r="BN24" s="39">
        <v>0</v>
      </c>
      <c r="BO24" s="39">
        <v>146</v>
      </c>
      <c r="BP24" s="39">
        <v>0</v>
      </c>
      <c r="BQ24" s="39">
        <v>0</v>
      </c>
      <c r="BR24" s="39">
        <v>10829.55</v>
      </c>
      <c r="BS24" s="39">
        <v>0</v>
      </c>
      <c r="BT24" s="39">
        <v>146</v>
      </c>
      <c r="BU24" s="39">
        <v>6000</v>
      </c>
      <c r="BV24" s="39">
        <v>0</v>
      </c>
      <c r="BW24" s="39">
        <v>28487</v>
      </c>
      <c r="BX24" s="39">
        <v>0</v>
      </c>
      <c r="BY24" s="39">
        <v>10991.55</v>
      </c>
      <c r="BZ24" s="39">
        <v>0</v>
      </c>
      <c r="CA24" s="39">
        <v>-135947</v>
      </c>
      <c r="CB24" s="111">
        <v>0</v>
      </c>
      <c r="CC24" s="112"/>
      <c r="CD24" s="39">
        <v>0</v>
      </c>
      <c r="CE24" s="39">
        <v>0</v>
      </c>
    </row>
    <row r="25" spans="1:83" ht="26.4" x14ac:dyDescent="0.3">
      <c r="A25" s="39">
        <v>302</v>
      </c>
      <c r="B25" s="39">
        <v>2027</v>
      </c>
      <c r="C25" s="39" t="s">
        <v>206</v>
      </c>
      <c r="D25" s="39" t="s">
        <v>126</v>
      </c>
      <c r="E25" s="39" t="s">
        <v>132</v>
      </c>
      <c r="F25" s="39">
        <v>0</v>
      </c>
      <c r="G25" s="39">
        <v>0</v>
      </c>
      <c r="H25" s="39" t="s">
        <v>317</v>
      </c>
      <c r="I25" s="39" t="s">
        <v>316</v>
      </c>
      <c r="J25" s="39" t="s">
        <v>128</v>
      </c>
      <c r="K25" s="39" t="s">
        <v>315</v>
      </c>
      <c r="L25" s="39" t="s">
        <v>128</v>
      </c>
      <c r="M25" s="39" t="s">
        <v>127</v>
      </c>
      <c r="N25" s="39" t="s">
        <v>126</v>
      </c>
      <c r="O25" s="39" t="s">
        <v>126</v>
      </c>
      <c r="P25" s="39">
        <v>97775</v>
      </c>
      <c r="Q25" s="39">
        <v>0</v>
      </c>
      <c r="R25" s="39">
        <v>9696</v>
      </c>
      <c r="S25" s="39">
        <v>1530739.21</v>
      </c>
      <c r="T25" s="39">
        <v>0</v>
      </c>
      <c r="U25" s="39">
        <v>58192.84</v>
      </c>
      <c r="V25" s="39">
        <v>0</v>
      </c>
      <c r="W25" s="39">
        <v>102380.04</v>
      </c>
      <c r="X25" s="39">
        <v>1450</v>
      </c>
      <c r="Y25" s="39">
        <v>1173</v>
      </c>
      <c r="Z25" s="39">
        <v>32926.79</v>
      </c>
      <c r="AA25" s="39">
        <v>0</v>
      </c>
      <c r="AB25" s="39">
        <v>80164.22</v>
      </c>
      <c r="AC25" s="39">
        <v>11648</v>
      </c>
      <c r="AD25" s="39">
        <v>1739.95</v>
      </c>
      <c r="AE25" s="39">
        <v>33956.94</v>
      </c>
      <c r="AF25" s="39">
        <v>17562.37</v>
      </c>
      <c r="AG25" s="39">
        <v>0</v>
      </c>
      <c r="AH25" s="39">
        <v>0</v>
      </c>
      <c r="AI25" s="39">
        <v>0</v>
      </c>
      <c r="AJ25" s="39">
        <v>23499.97</v>
      </c>
      <c r="AK25" s="39">
        <v>1039820.55</v>
      </c>
      <c r="AL25" s="39">
        <v>5732.37</v>
      </c>
      <c r="AM25" s="39">
        <v>240724.78</v>
      </c>
      <c r="AN25" s="39">
        <v>34836</v>
      </c>
      <c r="AO25" s="39">
        <v>48068.19</v>
      </c>
      <c r="AP25" s="39">
        <v>0</v>
      </c>
      <c r="AQ25" s="39">
        <v>20361.29</v>
      </c>
      <c r="AR25" s="39">
        <v>9426</v>
      </c>
      <c r="AS25" s="39">
        <v>1085.77</v>
      </c>
      <c r="AT25" s="39">
        <v>14543.34</v>
      </c>
      <c r="AU25" s="39">
        <v>1958.32</v>
      </c>
      <c r="AV25" s="39">
        <v>14932.45</v>
      </c>
      <c r="AW25" s="39">
        <v>2597.5300000000002</v>
      </c>
      <c r="AX25" s="39">
        <v>26962.17</v>
      </c>
      <c r="AY25" s="39">
        <v>3173.2</v>
      </c>
      <c r="AZ25" s="39">
        <v>27838.59</v>
      </c>
      <c r="BA25" s="39">
        <v>20567</v>
      </c>
      <c r="BB25" s="39">
        <v>9289.25</v>
      </c>
      <c r="BC25" s="39">
        <v>61686.42</v>
      </c>
      <c r="BD25" s="39">
        <v>14130.12</v>
      </c>
      <c r="BE25" s="39">
        <v>0</v>
      </c>
      <c r="BF25" s="39">
        <v>13331.58</v>
      </c>
      <c r="BG25" s="39">
        <v>9264.2199999999993</v>
      </c>
      <c r="BH25" s="39">
        <v>13915.23</v>
      </c>
      <c r="BI25" s="39">
        <v>95852.24</v>
      </c>
      <c r="BJ25" s="39">
        <v>52848.11</v>
      </c>
      <c r="BK25" s="39">
        <v>155094.22</v>
      </c>
      <c r="BL25" s="39">
        <v>31837</v>
      </c>
      <c r="BM25" s="39">
        <v>0</v>
      </c>
      <c r="BN25" s="39">
        <v>0</v>
      </c>
      <c r="BO25" s="39">
        <v>7500.39</v>
      </c>
      <c r="BP25" s="39">
        <v>0</v>
      </c>
      <c r="BQ25" s="39">
        <v>0</v>
      </c>
      <c r="BR25" s="39">
        <v>7937.78</v>
      </c>
      <c r="BS25" s="39">
        <v>32349</v>
      </c>
      <c r="BT25" s="39">
        <v>7500</v>
      </c>
      <c r="BU25" s="39">
        <v>6000</v>
      </c>
      <c r="BV25" s="39">
        <v>0</v>
      </c>
      <c r="BW25" s="39">
        <v>39390.39</v>
      </c>
      <c r="BX25" s="39">
        <v>0</v>
      </c>
      <c r="BY25" s="39">
        <v>18091.39</v>
      </c>
      <c r="BZ25" s="39">
        <v>11844</v>
      </c>
      <c r="CA25" s="39">
        <v>3988</v>
      </c>
      <c r="CB25" s="111">
        <v>1</v>
      </c>
      <c r="CC25" s="112"/>
      <c r="CD25" s="39">
        <v>0</v>
      </c>
      <c r="CE25" s="39">
        <v>0</v>
      </c>
    </row>
    <row r="26" spans="1:83" ht="26.4" x14ac:dyDescent="0.3">
      <c r="A26" s="39">
        <v>302</v>
      </c>
      <c r="B26" s="39">
        <v>2028</v>
      </c>
      <c r="C26" s="39" t="s">
        <v>370</v>
      </c>
      <c r="D26" s="39" t="s">
        <v>126</v>
      </c>
      <c r="E26" s="39" t="s">
        <v>132</v>
      </c>
      <c r="F26" s="39">
        <v>0</v>
      </c>
      <c r="G26" s="39">
        <v>0</v>
      </c>
      <c r="H26" s="39" t="s">
        <v>317</v>
      </c>
      <c r="I26" s="39" t="s">
        <v>316</v>
      </c>
      <c r="J26" s="39" t="s">
        <v>128</v>
      </c>
      <c r="K26" s="39" t="s">
        <v>315</v>
      </c>
      <c r="L26" s="39" t="s">
        <v>128</v>
      </c>
      <c r="M26" s="39" t="s">
        <v>127</v>
      </c>
      <c r="N26" s="39" t="s">
        <v>126</v>
      </c>
      <c r="O26" s="39" t="s">
        <v>126</v>
      </c>
      <c r="P26" s="39">
        <v>49530</v>
      </c>
      <c r="Q26" s="39">
        <v>0</v>
      </c>
      <c r="R26" s="39">
        <v>11603</v>
      </c>
      <c r="S26" s="39">
        <v>1142654.67</v>
      </c>
      <c r="T26" s="39">
        <v>0</v>
      </c>
      <c r="U26" s="39">
        <v>38492.080000000002</v>
      </c>
      <c r="V26" s="39">
        <v>0</v>
      </c>
      <c r="W26" s="39">
        <v>53439.96</v>
      </c>
      <c r="X26" s="39">
        <v>400</v>
      </c>
      <c r="Y26" s="39">
        <v>500</v>
      </c>
      <c r="Z26" s="39">
        <v>19055.22</v>
      </c>
      <c r="AA26" s="39">
        <v>0</v>
      </c>
      <c r="AB26" s="39">
        <v>2553.23</v>
      </c>
      <c r="AC26" s="39">
        <v>2620.8000000000002</v>
      </c>
      <c r="AD26" s="39">
        <v>10299.09</v>
      </c>
      <c r="AE26" s="39">
        <v>3779.5</v>
      </c>
      <c r="AF26" s="39">
        <v>23358.86</v>
      </c>
      <c r="AG26" s="39">
        <v>0</v>
      </c>
      <c r="AH26" s="39">
        <v>0</v>
      </c>
      <c r="AI26" s="39">
        <v>0</v>
      </c>
      <c r="AJ26" s="39">
        <v>101705.93</v>
      </c>
      <c r="AK26" s="39">
        <v>667462.27</v>
      </c>
      <c r="AL26" s="39">
        <v>6548.98</v>
      </c>
      <c r="AM26" s="39">
        <v>277407.86</v>
      </c>
      <c r="AN26" s="39">
        <v>34835.47</v>
      </c>
      <c r="AO26" s="39">
        <v>46902.2</v>
      </c>
      <c r="AP26" s="39">
        <v>0</v>
      </c>
      <c r="AQ26" s="39">
        <v>27024.87</v>
      </c>
      <c r="AR26" s="39">
        <v>10324.370000000001</v>
      </c>
      <c r="AS26" s="39">
        <v>1030</v>
      </c>
      <c r="AT26" s="39">
        <v>12297.73</v>
      </c>
      <c r="AU26" s="39">
        <v>1493.92</v>
      </c>
      <c r="AV26" s="39">
        <v>15036.67</v>
      </c>
      <c r="AW26" s="39">
        <v>1538.05</v>
      </c>
      <c r="AX26" s="39">
        <v>21453.13</v>
      </c>
      <c r="AY26" s="39">
        <v>2538.0300000000002</v>
      </c>
      <c r="AZ26" s="39">
        <v>18447.21</v>
      </c>
      <c r="BA26" s="39">
        <v>20567</v>
      </c>
      <c r="BB26" s="39">
        <v>6529.32</v>
      </c>
      <c r="BC26" s="39">
        <v>23531.01</v>
      </c>
      <c r="BD26" s="39">
        <v>6873.86</v>
      </c>
      <c r="BE26" s="39">
        <v>0</v>
      </c>
      <c r="BF26" s="39">
        <v>6952.23</v>
      </c>
      <c r="BG26" s="39">
        <v>6624.45</v>
      </c>
      <c r="BH26" s="39">
        <v>966.2</v>
      </c>
      <c r="BI26" s="39">
        <v>91755.16</v>
      </c>
      <c r="BJ26" s="39">
        <v>47635.6</v>
      </c>
      <c r="BK26" s="39">
        <v>59097.75</v>
      </c>
      <c r="BL26" s="39">
        <v>28701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10928.74</v>
      </c>
      <c r="BS26" s="39">
        <v>0</v>
      </c>
      <c r="BT26" s="39">
        <v>0</v>
      </c>
      <c r="BU26" s="39">
        <v>6000</v>
      </c>
      <c r="BV26" s="39">
        <v>0</v>
      </c>
      <c r="BW26" s="39">
        <v>21697.74</v>
      </c>
      <c r="BX26" s="39">
        <v>0</v>
      </c>
      <c r="BY26" s="39">
        <v>0</v>
      </c>
      <c r="BZ26" s="39">
        <v>800</v>
      </c>
      <c r="CA26" s="39">
        <v>4015</v>
      </c>
      <c r="CB26" s="111">
        <v>834</v>
      </c>
      <c r="CC26" s="112"/>
      <c r="CD26" s="39">
        <v>0</v>
      </c>
      <c r="CE26" s="39">
        <v>0</v>
      </c>
    </row>
    <row r="27" spans="1:83" ht="26.4" x14ac:dyDescent="0.3">
      <c r="A27" s="39">
        <v>302</v>
      </c>
      <c r="B27" s="39">
        <v>2029</v>
      </c>
      <c r="C27" s="39" t="s">
        <v>369</v>
      </c>
      <c r="D27" s="39" t="s">
        <v>128</v>
      </c>
      <c r="E27" s="39" t="s">
        <v>132</v>
      </c>
      <c r="F27" s="39">
        <v>0</v>
      </c>
      <c r="G27" s="39">
        <v>2</v>
      </c>
      <c r="H27" s="39" t="s">
        <v>317</v>
      </c>
      <c r="I27" s="39" t="s">
        <v>316</v>
      </c>
      <c r="J27" s="39" t="s">
        <v>128</v>
      </c>
      <c r="K27" s="39" t="s">
        <v>315</v>
      </c>
      <c r="L27" s="39" t="s">
        <v>128</v>
      </c>
      <c r="M27" s="39" t="s">
        <v>127</v>
      </c>
      <c r="N27" s="39" t="s">
        <v>126</v>
      </c>
      <c r="O27" s="39" t="s">
        <v>126</v>
      </c>
      <c r="P27" s="39">
        <v>35399</v>
      </c>
      <c r="Q27" s="39">
        <v>0</v>
      </c>
      <c r="R27" s="39">
        <v>27606</v>
      </c>
      <c r="S27" s="39">
        <v>2358422.3199999998</v>
      </c>
      <c r="T27" s="39">
        <v>0</v>
      </c>
      <c r="U27" s="39">
        <v>119353.73</v>
      </c>
      <c r="V27" s="39">
        <v>0</v>
      </c>
      <c r="W27" s="39">
        <v>251040.04</v>
      </c>
      <c r="X27" s="39">
        <v>6500</v>
      </c>
      <c r="Y27" s="39">
        <v>1560</v>
      </c>
      <c r="Z27" s="39">
        <v>41897.550000000003</v>
      </c>
      <c r="AA27" s="39">
        <v>0</v>
      </c>
      <c r="AB27" s="39">
        <v>44831.77</v>
      </c>
      <c r="AC27" s="39">
        <v>0</v>
      </c>
      <c r="AD27" s="39">
        <v>0</v>
      </c>
      <c r="AE27" s="39">
        <v>17499.57</v>
      </c>
      <c r="AF27" s="39">
        <v>5654.94</v>
      </c>
      <c r="AG27" s="39">
        <v>0</v>
      </c>
      <c r="AH27" s="39">
        <v>0</v>
      </c>
      <c r="AI27" s="39">
        <v>0</v>
      </c>
      <c r="AJ27" s="39">
        <v>72302.05</v>
      </c>
      <c r="AK27" s="39">
        <v>1214567.56</v>
      </c>
      <c r="AL27" s="39">
        <v>0</v>
      </c>
      <c r="AM27" s="39">
        <v>663886.39</v>
      </c>
      <c r="AN27" s="39">
        <v>142390.85999999999</v>
      </c>
      <c r="AO27" s="39">
        <v>82313.72</v>
      </c>
      <c r="AP27" s="39">
        <v>73611.94</v>
      </c>
      <c r="AQ27" s="39">
        <v>147643.53</v>
      </c>
      <c r="AR27" s="39">
        <v>20337.849999999999</v>
      </c>
      <c r="AS27" s="39">
        <v>4614</v>
      </c>
      <c r="AT27" s="39">
        <v>703.84</v>
      </c>
      <c r="AU27" s="39">
        <v>2668.91</v>
      </c>
      <c r="AV27" s="39">
        <v>28267.18</v>
      </c>
      <c r="AW27" s="39">
        <v>59.6</v>
      </c>
      <c r="AX27" s="39">
        <v>2307.29</v>
      </c>
      <c r="AY27" s="39">
        <v>22021.65</v>
      </c>
      <c r="AZ27" s="39">
        <v>44456.89</v>
      </c>
      <c r="BA27" s="39">
        <v>25704</v>
      </c>
      <c r="BB27" s="39">
        <v>15853.83</v>
      </c>
      <c r="BC27" s="39">
        <v>77068.570000000007</v>
      </c>
      <c r="BD27" s="39">
        <v>17291.419999999998</v>
      </c>
      <c r="BE27" s="39">
        <v>0</v>
      </c>
      <c r="BF27" s="39">
        <v>18118.63</v>
      </c>
      <c r="BG27" s="39">
        <v>11248.26</v>
      </c>
      <c r="BH27" s="39">
        <v>20958.71</v>
      </c>
      <c r="BI27" s="39">
        <v>69070.78</v>
      </c>
      <c r="BJ27" s="39">
        <v>65681.56</v>
      </c>
      <c r="BK27" s="39">
        <v>151038.78</v>
      </c>
      <c r="BL27" s="39">
        <v>38855.019999999997</v>
      </c>
      <c r="BM27" s="39">
        <v>0</v>
      </c>
      <c r="BN27" s="39">
        <v>0</v>
      </c>
      <c r="BO27" s="39">
        <v>2113.1999999999998</v>
      </c>
      <c r="BP27" s="39">
        <v>0</v>
      </c>
      <c r="BQ27" s="39">
        <v>0</v>
      </c>
      <c r="BR27" s="39">
        <v>9181.66</v>
      </c>
      <c r="BS27" s="39">
        <v>0</v>
      </c>
      <c r="BT27" s="39">
        <v>2113.1999999999998</v>
      </c>
      <c r="BU27" s="39">
        <v>6000</v>
      </c>
      <c r="BV27" s="39">
        <v>0</v>
      </c>
      <c r="BW27" s="39">
        <v>0</v>
      </c>
      <c r="BX27" s="39">
        <v>0</v>
      </c>
      <c r="BY27" s="39">
        <v>22877.86</v>
      </c>
      <c r="BZ27" s="39">
        <v>0</v>
      </c>
      <c r="CA27" s="39">
        <v>-8393</v>
      </c>
      <c r="CB27" s="111">
        <v>16023</v>
      </c>
      <c r="CC27" s="112"/>
      <c r="CD27" s="39">
        <v>0</v>
      </c>
      <c r="CE27" s="39">
        <v>0</v>
      </c>
    </row>
    <row r="28" spans="1:83" ht="26.4" x14ac:dyDescent="0.3">
      <c r="A28" s="39">
        <v>302</v>
      </c>
      <c r="B28" s="39">
        <v>2031</v>
      </c>
      <c r="C28" s="39" t="s">
        <v>368</v>
      </c>
      <c r="D28" s="39" t="s">
        <v>126</v>
      </c>
      <c r="E28" s="39" t="s">
        <v>132</v>
      </c>
      <c r="F28" s="39">
        <v>0</v>
      </c>
      <c r="G28" s="39">
        <v>1</v>
      </c>
      <c r="H28" s="39" t="s">
        <v>317</v>
      </c>
      <c r="I28" s="39" t="s">
        <v>316</v>
      </c>
      <c r="J28" s="39" t="s">
        <v>128</v>
      </c>
      <c r="K28" s="39" t="s">
        <v>315</v>
      </c>
      <c r="L28" s="39" t="s">
        <v>128</v>
      </c>
      <c r="M28" s="39" t="s">
        <v>127</v>
      </c>
      <c r="N28" s="39" t="s">
        <v>126</v>
      </c>
      <c r="O28" s="39" t="s">
        <v>126</v>
      </c>
      <c r="P28" s="39">
        <v>60241</v>
      </c>
      <c r="Q28" s="39">
        <v>0</v>
      </c>
      <c r="R28" s="39">
        <v>13435</v>
      </c>
      <c r="S28" s="39">
        <v>1104843.3899999999</v>
      </c>
      <c r="T28" s="39">
        <v>0</v>
      </c>
      <c r="U28" s="39">
        <v>55236.35</v>
      </c>
      <c r="V28" s="39">
        <v>0</v>
      </c>
      <c r="W28" s="39">
        <v>92400</v>
      </c>
      <c r="X28" s="39">
        <v>1585</v>
      </c>
      <c r="Y28" s="39">
        <v>700.2</v>
      </c>
      <c r="Z28" s="39">
        <v>53234.07</v>
      </c>
      <c r="AA28" s="39">
        <v>0</v>
      </c>
      <c r="AB28" s="39">
        <v>18660.099999999999</v>
      </c>
      <c r="AC28" s="39">
        <v>4340.1099999999997</v>
      </c>
      <c r="AD28" s="39">
        <v>0</v>
      </c>
      <c r="AE28" s="39">
        <v>32124.959999999999</v>
      </c>
      <c r="AF28" s="39">
        <v>13509.99</v>
      </c>
      <c r="AG28" s="39">
        <v>0</v>
      </c>
      <c r="AH28" s="39">
        <v>0</v>
      </c>
      <c r="AI28" s="39">
        <v>0</v>
      </c>
      <c r="AJ28" s="39">
        <v>38448.080000000002</v>
      </c>
      <c r="AK28" s="39">
        <v>693931.18</v>
      </c>
      <c r="AL28" s="39">
        <v>0</v>
      </c>
      <c r="AM28" s="39">
        <v>375169.88</v>
      </c>
      <c r="AN28" s="39">
        <v>33122.699999999997</v>
      </c>
      <c r="AO28" s="39">
        <v>70256.23</v>
      </c>
      <c r="AP28" s="39">
        <v>0</v>
      </c>
      <c r="AQ28" s="39">
        <v>27398.54</v>
      </c>
      <c r="AR28" s="39">
        <v>27581.29</v>
      </c>
      <c r="AS28" s="39">
        <v>1695</v>
      </c>
      <c r="AT28" s="39">
        <v>13722.21</v>
      </c>
      <c r="AU28" s="39">
        <v>1225.3499999999999</v>
      </c>
      <c r="AV28" s="39">
        <v>11703.79</v>
      </c>
      <c r="AW28" s="39">
        <v>3100</v>
      </c>
      <c r="AX28" s="39">
        <v>21841.02</v>
      </c>
      <c r="AY28" s="39">
        <v>4279.58</v>
      </c>
      <c r="AZ28" s="39">
        <v>12750.82</v>
      </c>
      <c r="BA28" s="39">
        <v>3790.86</v>
      </c>
      <c r="BB28" s="39">
        <v>15586.59</v>
      </c>
      <c r="BC28" s="39">
        <v>43472.38</v>
      </c>
      <c r="BD28" s="39">
        <v>6612.59</v>
      </c>
      <c r="BE28" s="39">
        <v>0</v>
      </c>
      <c r="BF28" s="39">
        <v>9431.9699999999993</v>
      </c>
      <c r="BG28" s="39">
        <v>6180.66</v>
      </c>
      <c r="BH28" s="39">
        <v>8594.14</v>
      </c>
      <c r="BI28" s="39">
        <v>58042.15</v>
      </c>
      <c r="BJ28" s="39">
        <v>7665.38</v>
      </c>
      <c r="BK28" s="39">
        <v>36119.89</v>
      </c>
      <c r="BL28" s="39">
        <v>18046.05</v>
      </c>
      <c r="BM28" s="39">
        <v>0</v>
      </c>
      <c r="BN28" s="39">
        <v>0</v>
      </c>
      <c r="BO28" s="39">
        <v>0</v>
      </c>
      <c r="BP28" s="39">
        <v>0</v>
      </c>
      <c r="BQ28" s="39">
        <v>0</v>
      </c>
      <c r="BR28" s="39">
        <v>6374.24</v>
      </c>
      <c r="BS28" s="39">
        <v>0</v>
      </c>
      <c r="BT28" s="39">
        <v>0</v>
      </c>
      <c r="BU28" s="39">
        <v>6000</v>
      </c>
      <c r="BV28" s="39">
        <v>0</v>
      </c>
      <c r="BW28" s="39">
        <v>13203.24</v>
      </c>
      <c r="BX28" s="39">
        <v>0</v>
      </c>
      <c r="BY28" s="39">
        <v>6438</v>
      </c>
      <c r="BZ28" s="39">
        <v>0</v>
      </c>
      <c r="CA28" s="39">
        <v>-35997</v>
      </c>
      <c r="CB28" s="111">
        <v>168</v>
      </c>
      <c r="CC28" s="112"/>
      <c r="CD28" s="39">
        <v>0</v>
      </c>
      <c r="CE28" s="39">
        <v>0</v>
      </c>
    </row>
    <row r="29" spans="1:83" ht="26.4" x14ac:dyDescent="0.3">
      <c r="A29" s="39">
        <v>302</v>
      </c>
      <c r="B29" s="39">
        <v>2032</v>
      </c>
      <c r="C29" s="39" t="s">
        <v>201</v>
      </c>
      <c r="D29" s="39" t="s">
        <v>126</v>
      </c>
      <c r="E29" s="39" t="s">
        <v>132</v>
      </c>
      <c r="F29" s="39">
        <v>0</v>
      </c>
      <c r="G29" s="39">
        <v>1</v>
      </c>
      <c r="H29" s="39" t="s">
        <v>317</v>
      </c>
      <c r="I29" s="39" t="s">
        <v>316</v>
      </c>
      <c r="J29" s="39" t="s">
        <v>128</v>
      </c>
      <c r="K29" s="39" t="s">
        <v>315</v>
      </c>
      <c r="L29" s="39" t="s">
        <v>128</v>
      </c>
      <c r="M29" s="39" t="s">
        <v>127</v>
      </c>
      <c r="N29" s="39" t="s">
        <v>126</v>
      </c>
      <c r="O29" s="39" t="s">
        <v>126</v>
      </c>
      <c r="P29" s="39">
        <v>227344</v>
      </c>
      <c r="Q29" s="39">
        <v>0</v>
      </c>
      <c r="R29" s="39">
        <v>19455</v>
      </c>
      <c r="S29" s="39">
        <v>2229857</v>
      </c>
      <c r="T29" s="39">
        <v>0</v>
      </c>
      <c r="U29" s="39">
        <v>95659.79</v>
      </c>
      <c r="V29" s="39">
        <v>0</v>
      </c>
      <c r="W29" s="39">
        <v>120775.43</v>
      </c>
      <c r="X29" s="39">
        <v>0</v>
      </c>
      <c r="Y29" s="39">
        <v>0</v>
      </c>
      <c r="Z29" s="39">
        <v>115567.62</v>
      </c>
      <c r="AA29" s="39">
        <v>0</v>
      </c>
      <c r="AB29" s="39">
        <v>45989.64</v>
      </c>
      <c r="AC29" s="39">
        <v>0</v>
      </c>
      <c r="AD29" s="39">
        <v>0</v>
      </c>
      <c r="AE29" s="39">
        <v>1920</v>
      </c>
      <c r="AF29" s="39">
        <v>87570.33</v>
      </c>
      <c r="AG29" s="39">
        <v>0</v>
      </c>
      <c r="AH29" s="39">
        <v>0</v>
      </c>
      <c r="AI29" s="39">
        <v>0</v>
      </c>
      <c r="AJ29" s="39">
        <v>81108.31</v>
      </c>
      <c r="AK29" s="39">
        <v>1307146.1200000001</v>
      </c>
      <c r="AL29" s="39">
        <v>0</v>
      </c>
      <c r="AM29" s="39">
        <v>632026.57999999996</v>
      </c>
      <c r="AN29" s="39">
        <v>30585.48</v>
      </c>
      <c r="AO29" s="39">
        <v>76437.350000000006</v>
      </c>
      <c r="AP29" s="39">
        <v>0</v>
      </c>
      <c r="AQ29" s="39">
        <v>42238.03</v>
      </c>
      <c r="AR29" s="39">
        <v>15964.9</v>
      </c>
      <c r="AS29" s="39">
        <v>4400.43</v>
      </c>
      <c r="AT29" s="39">
        <v>1029.54</v>
      </c>
      <c r="AU29" s="39">
        <v>3066.17</v>
      </c>
      <c r="AV29" s="39">
        <v>27775.81</v>
      </c>
      <c r="AW29" s="39">
        <v>2491</v>
      </c>
      <c r="AX29" s="39">
        <v>39771.089999999997</v>
      </c>
      <c r="AY29" s="39">
        <v>5604.05</v>
      </c>
      <c r="AZ29" s="39">
        <v>19637.150000000001</v>
      </c>
      <c r="BA29" s="39">
        <v>26460</v>
      </c>
      <c r="BB29" s="39">
        <v>8060.03</v>
      </c>
      <c r="BC29" s="39">
        <v>185494.31</v>
      </c>
      <c r="BD29" s="39">
        <v>15951.49</v>
      </c>
      <c r="BE29" s="39">
        <v>0</v>
      </c>
      <c r="BF29" s="39">
        <v>13539.78</v>
      </c>
      <c r="BG29" s="39">
        <v>11788.02</v>
      </c>
      <c r="BH29" s="39">
        <v>5400</v>
      </c>
      <c r="BI29" s="39">
        <v>135572.88</v>
      </c>
      <c r="BJ29" s="39">
        <v>94523.81</v>
      </c>
      <c r="BK29" s="39">
        <v>100165.82</v>
      </c>
      <c r="BL29" s="39">
        <v>32850.28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8319.58</v>
      </c>
      <c r="BS29" s="39">
        <v>0</v>
      </c>
      <c r="BT29" s="39">
        <v>0</v>
      </c>
      <c r="BU29" s="39">
        <v>6000</v>
      </c>
      <c r="BV29" s="39">
        <v>0</v>
      </c>
      <c r="BW29" s="39">
        <v>29220.58</v>
      </c>
      <c r="BX29" s="39">
        <v>0</v>
      </c>
      <c r="BY29" s="39">
        <v>0</v>
      </c>
      <c r="BZ29" s="39">
        <v>167812</v>
      </c>
      <c r="CA29" s="39">
        <v>0</v>
      </c>
      <c r="CB29" s="111">
        <v>-1446</v>
      </c>
      <c r="CC29" s="112"/>
      <c r="CD29" s="39">
        <v>0</v>
      </c>
      <c r="CE29" s="39">
        <v>0</v>
      </c>
    </row>
    <row r="30" spans="1:83" ht="26.4" x14ac:dyDescent="0.3">
      <c r="A30" s="39">
        <v>302</v>
      </c>
      <c r="B30" s="39">
        <v>2036</v>
      </c>
      <c r="C30" s="39" t="s">
        <v>200</v>
      </c>
      <c r="D30" s="39" t="s">
        <v>126</v>
      </c>
      <c r="E30" s="39" t="s">
        <v>132</v>
      </c>
      <c r="F30" s="39">
        <v>0</v>
      </c>
      <c r="G30" s="39">
        <v>0</v>
      </c>
      <c r="H30" s="39" t="s">
        <v>317</v>
      </c>
      <c r="I30" s="39" t="s">
        <v>316</v>
      </c>
      <c r="J30" s="39" t="s">
        <v>128</v>
      </c>
      <c r="K30" s="39" t="s">
        <v>315</v>
      </c>
      <c r="L30" s="39" t="s">
        <v>128</v>
      </c>
      <c r="M30" s="39" t="s">
        <v>127</v>
      </c>
      <c r="N30" s="39" t="s">
        <v>126</v>
      </c>
      <c r="O30" s="39" t="s">
        <v>126</v>
      </c>
      <c r="P30" s="39">
        <v>446062</v>
      </c>
      <c r="Q30" s="39">
        <v>0</v>
      </c>
      <c r="R30" s="39">
        <v>0</v>
      </c>
      <c r="S30" s="39">
        <v>1796775.83</v>
      </c>
      <c r="T30" s="39">
        <v>0</v>
      </c>
      <c r="U30" s="39">
        <v>356075.82</v>
      </c>
      <c r="V30" s="39">
        <v>0</v>
      </c>
      <c r="W30" s="39">
        <v>168193</v>
      </c>
      <c r="X30" s="39">
        <v>11136.2</v>
      </c>
      <c r="Y30" s="39">
        <v>30146.2</v>
      </c>
      <c r="Z30" s="39">
        <v>87379.29</v>
      </c>
      <c r="AA30" s="39">
        <v>0</v>
      </c>
      <c r="AB30" s="39">
        <v>27364.84</v>
      </c>
      <c r="AC30" s="39">
        <v>0</v>
      </c>
      <c r="AD30" s="39">
        <v>0</v>
      </c>
      <c r="AE30" s="39">
        <v>35462.51</v>
      </c>
      <c r="AF30" s="39">
        <v>3389.55</v>
      </c>
      <c r="AG30" s="39">
        <v>0</v>
      </c>
      <c r="AH30" s="39">
        <v>0</v>
      </c>
      <c r="AI30" s="39">
        <v>0</v>
      </c>
      <c r="AJ30" s="39">
        <v>50855.96</v>
      </c>
      <c r="AK30" s="39">
        <v>1101992.18</v>
      </c>
      <c r="AL30" s="39">
        <v>16044.6</v>
      </c>
      <c r="AM30" s="39">
        <v>647748.31000000006</v>
      </c>
      <c r="AN30" s="39">
        <v>77001.72</v>
      </c>
      <c r="AO30" s="39">
        <v>31072.5</v>
      </c>
      <c r="AP30" s="39">
        <v>0</v>
      </c>
      <c r="AQ30" s="39">
        <v>60296.59</v>
      </c>
      <c r="AR30" s="39">
        <v>27413.21</v>
      </c>
      <c r="AS30" s="39">
        <v>4687.22</v>
      </c>
      <c r="AT30" s="39">
        <v>436.36</v>
      </c>
      <c r="AU30" s="39">
        <v>1700.94</v>
      </c>
      <c r="AV30" s="39">
        <v>62117.62</v>
      </c>
      <c r="AW30" s="39">
        <v>15311.31</v>
      </c>
      <c r="AX30" s="39">
        <v>7332.55</v>
      </c>
      <c r="AY30" s="39">
        <v>2146.4</v>
      </c>
      <c r="AZ30" s="39">
        <v>22549.14</v>
      </c>
      <c r="BA30" s="39">
        <v>22897.759999999998</v>
      </c>
      <c r="BB30" s="39">
        <v>14166.13</v>
      </c>
      <c r="BC30" s="39">
        <v>79070.23</v>
      </c>
      <c r="BD30" s="39">
        <v>20342.78</v>
      </c>
      <c r="BE30" s="39">
        <v>0</v>
      </c>
      <c r="BF30" s="39">
        <v>17940.830000000002</v>
      </c>
      <c r="BG30" s="39">
        <v>15201.83</v>
      </c>
      <c r="BH30" s="39">
        <v>14504.88</v>
      </c>
      <c r="BI30" s="39">
        <v>83364.55</v>
      </c>
      <c r="BJ30" s="39">
        <v>2639.5</v>
      </c>
      <c r="BK30" s="39">
        <v>222365.23</v>
      </c>
      <c r="BL30" s="39">
        <v>42258.95</v>
      </c>
      <c r="BM30" s="39">
        <v>0</v>
      </c>
      <c r="BN30" s="39">
        <v>0</v>
      </c>
      <c r="BO30" s="39">
        <v>26550.880000000001</v>
      </c>
      <c r="BP30" s="39">
        <v>0</v>
      </c>
      <c r="BQ30" s="39">
        <v>0</v>
      </c>
      <c r="BR30" s="39">
        <v>7291.73</v>
      </c>
      <c r="BS30" s="39">
        <v>0</v>
      </c>
      <c r="BT30" s="39">
        <v>26550.880000000001</v>
      </c>
      <c r="BU30" s="39">
        <v>6000</v>
      </c>
      <c r="BV30" s="39">
        <v>0</v>
      </c>
      <c r="BW30" s="39">
        <v>33842.61</v>
      </c>
      <c r="BX30" s="39">
        <v>0</v>
      </c>
      <c r="BY30" s="39">
        <v>0</v>
      </c>
      <c r="BZ30" s="39">
        <v>25000</v>
      </c>
      <c r="CA30" s="39">
        <v>348687</v>
      </c>
      <c r="CB30" s="111">
        <v>0</v>
      </c>
      <c r="CC30" s="112"/>
      <c r="CD30" s="39">
        <v>0</v>
      </c>
      <c r="CE30" s="39">
        <v>0</v>
      </c>
    </row>
    <row r="31" spans="1:83" ht="26.4" x14ac:dyDescent="0.3">
      <c r="A31" s="39">
        <v>302</v>
      </c>
      <c r="B31" s="39">
        <v>2037</v>
      </c>
      <c r="C31" s="39" t="s">
        <v>367</v>
      </c>
      <c r="D31" s="39" t="s">
        <v>128</v>
      </c>
      <c r="E31" s="39" t="s">
        <v>132</v>
      </c>
      <c r="F31" s="39">
        <v>0</v>
      </c>
      <c r="G31" s="39">
        <v>1</v>
      </c>
      <c r="H31" s="39" t="s">
        <v>317</v>
      </c>
      <c r="I31" s="39" t="s">
        <v>316</v>
      </c>
      <c r="J31" s="39" t="s">
        <v>128</v>
      </c>
      <c r="K31" s="39" t="s">
        <v>315</v>
      </c>
      <c r="L31" s="39" t="s">
        <v>128</v>
      </c>
      <c r="M31" s="39" t="s">
        <v>127</v>
      </c>
      <c r="N31" s="39" t="s">
        <v>126</v>
      </c>
      <c r="O31" s="39" t="s">
        <v>126</v>
      </c>
      <c r="P31" s="39">
        <v>63988</v>
      </c>
      <c r="Q31" s="39">
        <v>0</v>
      </c>
      <c r="R31" s="39">
        <v>13725</v>
      </c>
      <c r="S31" s="39">
        <v>1353863.61</v>
      </c>
      <c r="T31" s="39">
        <v>0</v>
      </c>
      <c r="U31" s="39">
        <v>80731.86</v>
      </c>
      <c r="V31" s="39">
        <v>0</v>
      </c>
      <c r="W31" s="39">
        <v>43560</v>
      </c>
      <c r="X31" s="39">
        <v>1050</v>
      </c>
      <c r="Y31" s="39">
        <v>24014.5</v>
      </c>
      <c r="Z31" s="39">
        <v>65449.5</v>
      </c>
      <c r="AA31" s="39">
        <v>0</v>
      </c>
      <c r="AB31" s="39">
        <v>35173.019999999997</v>
      </c>
      <c r="AC31" s="39">
        <v>13540.09</v>
      </c>
      <c r="AD31" s="39">
        <v>4535.07</v>
      </c>
      <c r="AE31" s="39">
        <v>15353.4</v>
      </c>
      <c r="AF31" s="39">
        <v>15077.06</v>
      </c>
      <c r="AG31" s="39">
        <v>0</v>
      </c>
      <c r="AH31" s="39">
        <v>0</v>
      </c>
      <c r="AI31" s="39">
        <v>0</v>
      </c>
      <c r="AJ31" s="39">
        <v>45449.93</v>
      </c>
      <c r="AK31" s="39">
        <v>779656.98</v>
      </c>
      <c r="AL31" s="39">
        <v>0</v>
      </c>
      <c r="AM31" s="39">
        <v>351707.7</v>
      </c>
      <c r="AN31" s="39">
        <v>28171.29</v>
      </c>
      <c r="AO31" s="39">
        <v>63877.39</v>
      </c>
      <c r="AP31" s="39">
        <v>0</v>
      </c>
      <c r="AQ31" s="39">
        <v>83642</v>
      </c>
      <c r="AR31" s="39">
        <v>8304.1200000000008</v>
      </c>
      <c r="AS31" s="39">
        <v>2223.56</v>
      </c>
      <c r="AT31" s="39">
        <v>13948.24</v>
      </c>
      <c r="AU31" s="39">
        <v>1907.96</v>
      </c>
      <c r="AV31" s="39">
        <v>10086.4</v>
      </c>
      <c r="AW31" s="39">
        <v>179.88</v>
      </c>
      <c r="AX31" s="39">
        <v>25268.79</v>
      </c>
      <c r="AY31" s="39">
        <v>2969</v>
      </c>
      <c r="AZ31" s="39">
        <v>32866.71</v>
      </c>
      <c r="BA31" s="39">
        <v>38525.14</v>
      </c>
      <c r="BB31" s="39">
        <v>10970.12</v>
      </c>
      <c r="BC31" s="39">
        <v>31290.63</v>
      </c>
      <c r="BD31" s="39">
        <v>14985.18</v>
      </c>
      <c r="BE31" s="39">
        <v>0</v>
      </c>
      <c r="BF31" s="39">
        <v>14152.38</v>
      </c>
      <c r="BG31" s="39">
        <v>12919.4</v>
      </c>
      <c r="BH31" s="39">
        <v>18366.61</v>
      </c>
      <c r="BI31" s="39">
        <v>74581.45</v>
      </c>
      <c r="BJ31" s="39">
        <v>21289.9</v>
      </c>
      <c r="BK31" s="39">
        <v>40322.31</v>
      </c>
      <c r="BL31" s="39">
        <v>31784.9</v>
      </c>
      <c r="BM31" s="39">
        <v>0</v>
      </c>
      <c r="BN31" s="39">
        <v>0</v>
      </c>
      <c r="BO31" s="39">
        <v>0</v>
      </c>
      <c r="BP31" s="39">
        <v>0</v>
      </c>
      <c r="BQ31" s="39">
        <v>0</v>
      </c>
      <c r="BR31" s="39">
        <v>7643</v>
      </c>
      <c r="BS31" s="39">
        <v>0</v>
      </c>
      <c r="BT31" s="39">
        <v>0</v>
      </c>
      <c r="BU31" s="39">
        <v>6000</v>
      </c>
      <c r="BV31" s="39">
        <v>0</v>
      </c>
      <c r="BW31" s="39">
        <v>0</v>
      </c>
      <c r="BX31" s="39">
        <v>0</v>
      </c>
      <c r="BY31" s="39">
        <v>0</v>
      </c>
      <c r="BZ31" s="39">
        <v>16215</v>
      </c>
      <c r="CA31" s="39">
        <v>31573</v>
      </c>
      <c r="CB31" s="111">
        <v>21368</v>
      </c>
      <c r="CC31" s="112"/>
      <c r="CD31" s="39">
        <v>0</v>
      </c>
      <c r="CE31" s="39">
        <v>0</v>
      </c>
    </row>
    <row r="32" spans="1:83" ht="26.4" x14ac:dyDescent="0.3">
      <c r="A32" s="39">
        <v>302</v>
      </c>
      <c r="B32" s="39">
        <v>2042</v>
      </c>
      <c r="C32" s="39" t="s">
        <v>197</v>
      </c>
      <c r="D32" s="39" t="s">
        <v>126</v>
      </c>
      <c r="E32" s="39" t="s">
        <v>132</v>
      </c>
      <c r="F32" s="39">
        <v>0</v>
      </c>
      <c r="G32" s="39">
        <v>0</v>
      </c>
      <c r="H32" s="39" t="s">
        <v>317</v>
      </c>
      <c r="I32" s="39" t="s">
        <v>316</v>
      </c>
      <c r="J32" s="39" t="s">
        <v>128</v>
      </c>
      <c r="K32" s="39" t="s">
        <v>315</v>
      </c>
      <c r="L32" s="39" t="s">
        <v>128</v>
      </c>
      <c r="M32" s="39" t="s">
        <v>127</v>
      </c>
      <c r="N32" s="39" t="s">
        <v>126</v>
      </c>
      <c r="O32" s="39" t="s">
        <v>126</v>
      </c>
      <c r="P32" s="39">
        <v>131771</v>
      </c>
      <c r="Q32" s="39">
        <v>0</v>
      </c>
      <c r="R32" s="39">
        <v>11306</v>
      </c>
      <c r="S32" s="39">
        <v>1566843.08</v>
      </c>
      <c r="T32" s="39">
        <v>0</v>
      </c>
      <c r="U32" s="39">
        <v>107450.75</v>
      </c>
      <c r="V32" s="39">
        <v>0</v>
      </c>
      <c r="W32" s="39">
        <v>62439.96</v>
      </c>
      <c r="X32" s="39">
        <v>0</v>
      </c>
      <c r="Y32" s="39">
        <v>500</v>
      </c>
      <c r="Z32" s="39">
        <v>129846.55</v>
      </c>
      <c r="AA32" s="39">
        <v>0</v>
      </c>
      <c r="AB32" s="39">
        <v>43383.02</v>
      </c>
      <c r="AC32" s="39">
        <v>5400</v>
      </c>
      <c r="AD32" s="39">
        <v>0</v>
      </c>
      <c r="AE32" s="39">
        <v>36420.07</v>
      </c>
      <c r="AF32" s="39">
        <v>22273.06</v>
      </c>
      <c r="AG32" s="39">
        <v>0</v>
      </c>
      <c r="AH32" s="39">
        <v>0</v>
      </c>
      <c r="AI32" s="39">
        <v>0</v>
      </c>
      <c r="AJ32" s="39">
        <v>88756.92</v>
      </c>
      <c r="AK32" s="39">
        <v>848642.07</v>
      </c>
      <c r="AL32" s="39">
        <v>0</v>
      </c>
      <c r="AM32" s="39">
        <v>473247.11</v>
      </c>
      <c r="AN32" s="39">
        <v>4619.43</v>
      </c>
      <c r="AO32" s="39">
        <v>69466.98</v>
      </c>
      <c r="AP32" s="39">
        <v>0</v>
      </c>
      <c r="AQ32" s="39">
        <v>136198.26999999999</v>
      </c>
      <c r="AR32" s="39">
        <v>8508.64</v>
      </c>
      <c r="AS32" s="39">
        <v>868.03</v>
      </c>
      <c r="AT32" s="39">
        <v>5953.34</v>
      </c>
      <c r="AU32" s="39">
        <v>1824.04</v>
      </c>
      <c r="AV32" s="39">
        <v>11541.03</v>
      </c>
      <c r="AW32" s="39">
        <v>4903</v>
      </c>
      <c r="AX32" s="39">
        <v>32953.279999999999</v>
      </c>
      <c r="AY32" s="39">
        <v>2726.49</v>
      </c>
      <c r="AZ32" s="39">
        <v>18684.830000000002</v>
      </c>
      <c r="BA32" s="39">
        <v>25959.919999999998</v>
      </c>
      <c r="BB32" s="39">
        <v>5855.89</v>
      </c>
      <c r="BC32" s="39">
        <v>67994.52</v>
      </c>
      <c r="BD32" s="39">
        <v>21559.55</v>
      </c>
      <c r="BE32" s="39">
        <v>0</v>
      </c>
      <c r="BF32" s="39">
        <v>15512.04</v>
      </c>
      <c r="BG32" s="39">
        <v>8451.4699999999993</v>
      </c>
      <c r="BH32" s="39">
        <v>9205.52</v>
      </c>
      <c r="BI32" s="39">
        <v>130853.27</v>
      </c>
      <c r="BJ32" s="39">
        <v>6173</v>
      </c>
      <c r="BK32" s="39">
        <v>88242.98</v>
      </c>
      <c r="BL32" s="39">
        <v>13593.71</v>
      </c>
      <c r="BM32" s="39">
        <v>0</v>
      </c>
      <c r="BN32" s="39">
        <v>0</v>
      </c>
      <c r="BO32" s="39">
        <v>0</v>
      </c>
      <c r="BP32" s="39">
        <v>0</v>
      </c>
      <c r="BQ32" s="39">
        <v>0</v>
      </c>
      <c r="BR32" s="39">
        <v>2559</v>
      </c>
      <c r="BS32" s="39">
        <v>0</v>
      </c>
      <c r="BT32" s="39">
        <v>0</v>
      </c>
      <c r="BU32" s="39">
        <v>6000</v>
      </c>
      <c r="BV32" s="39">
        <v>0</v>
      </c>
      <c r="BW32" s="39">
        <v>0</v>
      </c>
      <c r="BX32" s="39">
        <v>0</v>
      </c>
      <c r="BY32" s="39">
        <v>0</v>
      </c>
      <c r="BZ32" s="39">
        <v>44085</v>
      </c>
      <c r="CA32" s="39">
        <v>137461</v>
      </c>
      <c r="CB32" s="111">
        <v>13865</v>
      </c>
      <c r="CC32" s="112"/>
      <c r="CD32" s="39">
        <v>0</v>
      </c>
      <c r="CE32" s="39">
        <v>0</v>
      </c>
    </row>
    <row r="33" spans="1:83" ht="26.4" x14ac:dyDescent="0.3">
      <c r="A33" s="39">
        <v>302</v>
      </c>
      <c r="B33" s="39">
        <v>2043</v>
      </c>
      <c r="C33" s="39" t="s">
        <v>196</v>
      </c>
      <c r="D33" s="39" t="s">
        <v>126</v>
      </c>
      <c r="E33" s="39" t="s">
        <v>132</v>
      </c>
      <c r="F33" s="39">
        <v>0</v>
      </c>
      <c r="G33" s="39">
        <v>0</v>
      </c>
      <c r="H33" s="39" t="s">
        <v>317</v>
      </c>
      <c r="I33" s="39" t="s">
        <v>316</v>
      </c>
      <c r="J33" s="39" t="s">
        <v>128</v>
      </c>
      <c r="K33" s="39" t="s">
        <v>315</v>
      </c>
      <c r="L33" s="39" t="s">
        <v>128</v>
      </c>
      <c r="M33" s="39" t="s">
        <v>127</v>
      </c>
      <c r="N33" s="39" t="s">
        <v>126</v>
      </c>
      <c r="O33" s="39" t="s">
        <v>126</v>
      </c>
      <c r="P33" s="39">
        <v>226756.54</v>
      </c>
      <c r="Q33" s="39">
        <v>0</v>
      </c>
      <c r="R33" s="39">
        <v>14807</v>
      </c>
      <c r="S33" s="39">
        <v>1930856.58</v>
      </c>
      <c r="T33" s="39">
        <v>0</v>
      </c>
      <c r="U33" s="39">
        <v>167165.25</v>
      </c>
      <c r="V33" s="39">
        <v>0</v>
      </c>
      <c r="W33" s="39">
        <v>148400</v>
      </c>
      <c r="X33" s="39">
        <v>1800</v>
      </c>
      <c r="Y33" s="39">
        <v>1642</v>
      </c>
      <c r="Z33" s="39">
        <v>94334.79</v>
      </c>
      <c r="AA33" s="39">
        <v>0</v>
      </c>
      <c r="AB33" s="39">
        <v>102751.08</v>
      </c>
      <c r="AC33" s="39">
        <v>2888.2</v>
      </c>
      <c r="AD33" s="39">
        <v>3121.15</v>
      </c>
      <c r="AE33" s="39">
        <v>84833.95</v>
      </c>
      <c r="AF33" s="39">
        <v>16558.439999999999</v>
      </c>
      <c r="AG33" s="39">
        <v>0</v>
      </c>
      <c r="AH33" s="39">
        <v>0</v>
      </c>
      <c r="AI33" s="39">
        <v>0</v>
      </c>
      <c r="AJ33" s="39">
        <v>22059.97</v>
      </c>
      <c r="AK33" s="39">
        <v>1197452.32</v>
      </c>
      <c r="AL33" s="39">
        <v>0</v>
      </c>
      <c r="AM33" s="39">
        <v>475664.05</v>
      </c>
      <c r="AN33" s="39">
        <v>36709.660000000003</v>
      </c>
      <c r="AO33" s="39">
        <v>111377.60000000001</v>
      </c>
      <c r="AP33" s="39">
        <v>0</v>
      </c>
      <c r="AQ33" s="39">
        <v>30887.95</v>
      </c>
      <c r="AR33" s="39">
        <v>25571.32</v>
      </c>
      <c r="AS33" s="39">
        <v>4964.2</v>
      </c>
      <c r="AT33" s="39">
        <v>11310.98</v>
      </c>
      <c r="AU33" s="39">
        <v>9117.0499999999993</v>
      </c>
      <c r="AV33" s="39">
        <v>36011.11</v>
      </c>
      <c r="AW33" s="39">
        <v>7877.61</v>
      </c>
      <c r="AX33" s="39">
        <v>84235.520000000004</v>
      </c>
      <c r="AY33" s="39">
        <v>12900.98</v>
      </c>
      <c r="AZ33" s="39">
        <v>52738.83</v>
      </c>
      <c r="BA33" s="39">
        <v>15827.41</v>
      </c>
      <c r="BB33" s="39">
        <v>13690.55</v>
      </c>
      <c r="BC33" s="39">
        <v>145270.73000000001</v>
      </c>
      <c r="BD33" s="39">
        <v>19181.78</v>
      </c>
      <c r="BE33" s="39">
        <v>0</v>
      </c>
      <c r="BF33" s="39">
        <v>20742.29</v>
      </c>
      <c r="BG33" s="39">
        <v>13780.55</v>
      </c>
      <c r="BH33" s="39">
        <v>454.96</v>
      </c>
      <c r="BI33" s="39">
        <v>114493.98</v>
      </c>
      <c r="BJ33" s="39">
        <v>88604.37</v>
      </c>
      <c r="BK33" s="39">
        <v>209285.35</v>
      </c>
      <c r="BL33" s="39">
        <v>38243.800000000003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8983.7800000000007</v>
      </c>
      <c r="BS33" s="39">
        <v>0</v>
      </c>
      <c r="BT33" s="39">
        <v>0</v>
      </c>
      <c r="BU33" s="39">
        <v>6000</v>
      </c>
      <c r="BV33" s="39">
        <v>0</v>
      </c>
      <c r="BW33" s="39">
        <v>6150</v>
      </c>
      <c r="BX33" s="39">
        <v>0</v>
      </c>
      <c r="BY33" s="39">
        <v>14583.78</v>
      </c>
      <c r="BZ33" s="39">
        <v>17558</v>
      </c>
      <c r="CA33" s="39">
        <v>9215</v>
      </c>
      <c r="CB33" s="111">
        <v>3057</v>
      </c>
      <c r="CC33" s="112"/>
      <c r="CD33" s="39">
        <v>0</v>
      </c>
      <c r="CE33" s="39">
        <v>0</v>
      </c>
    </row>
    <row r="34" spans="1:83" ht="26.4" x14ac:dyDescent="0.3">
      <c r="A34" s="39">
        <v>302</v>
      </c>
      <c r="B34" s="39">
        <v>2044</v>
      </c>
      <c r="C34" s="39" t="s">
        <v>195</v>
      </c>
      <c r="D34" s="39" t="s">
        <v>126</v>
      </c>
      <c r="E34" s="39" t="s">
        <v>132</v>
      </c>
      <c r="F34" s="39">
        <v>0</v>
      </c>
      <c r="G34" s="39">
        <v>0</v>
      </c>
      <c r="H34" s="39" t="s">
        <v>317</v>
      </c>
      <c r="I34" s="39" t="s">
        <v>316</v>
      </c>
      <c r="J34" s="39" t="s">
        <v>128</v>
      </c>
      <c r="K34" s="39" t="s">
        <v>315</v>
      </c>
      <c r="L34" s="39" t="s">
        <v>128</v>
      </c>
      <c r="M34" s="39" t="s">
        <v>127</v>
      </c>
      <c r="N34" s="39" t="s">
        <v>126</v>
      </c>
      <c r="O34" s="39" t="s">
        <v>126</v>
      </c>
      <c r="P34" s="39">
        <v>94609</v>
      </c>
      <c r="Q34" s="39">
        <v>0</v>
      </c>
      <c r="R34" s="39">
        <v>14585</v>
      </c>
      <c r="S34" s="39">
        <v>1592746.26</v>
      </c>
      <c r="T34" s="39">
        <v>0</v>
      </c>
      <c r="U34" s="39">
        <v>49607.43</v>
      </c>
      <c r="V34" s="39">
        <v>0</v>
      </c>
      <c r="W34" s="39">
        <v>67786.039999999994</v>
      </c>
      <c r="X34" s="39">
        <v>0</v>
      </c>
      <c r="Y34" s="39">
        <v>30963.43</v>
      </c>
      <c r="Z34" s="39">
        <v>60639.89</v>
      </c>
      <c r="AA34" s="39">
        <v>392.25</v>
      </c>
      <c r="AB34" s="39">
        <v>1779.75</v>
      </c>
      <c r="AC34" s="39">
        <v>3640</v>
      </c>
      <c r="AD34" s="39">
        <v>6422.14</v>
      </c>
      <c r="AE34" s="39">
        <v>26095.5</v>
      </c>
      <c r="AF34" s="39">
        <v>16582.599999999999</v>
      </c>
      <c r="AG34" s="39">
        <v>0</v>
      </c>
      <c r="AH34" s="39">
        <v>0</v>
      </c>
      <c r="AI34" s="39">
        <v>0</v>
      </c>
      <c r="AJ34" s="39">
        <v>155751.99</v>
      </c>
      <c r="AK34" s="39">
        <v>865602.63</v>
      </c>
      <c r="AL34" s="39">
        <v>0</v>
      </c>
      <c r="AM34" s="39">
        <v>363295.24</v>
      </c>
      <c r="AN34" s="39">
        <v>43602.18</v>
      </c>
      <c r="AO34" s="39">
        <v>99943.89</v>
      </c>
      <c r="AP34" s="39">
        <v>0</v>
      </c>
      <c r="AQ34" s="39">
        <v>56935.98</v>
      </c>
      <c r="AR34" s="39">
        <v>10712.94</v>
      </c>
      <c r="AS34" s="39">
        <v>12162.63</v>
      </c>
      <c r="AT34" s="39">
        <v>8757.6299999999992</v>
      </c>
      <c r="AU34" s="39">
        <v>7650.35</v>
      </c>
      <c r="AV34" s="39">
        <v>27983.22</v>
      </c>
      <c r="AW34" s="39">
        <v>1184.1600000000001</v>
      </c>
      <c r="AX34" s="39">
        <v>38595.11</v>
      </c>
      <c r="AY34" s="39">
        <v>6403.07</v>
      </c>
      <c r="AZ34" s="39">
        <v>32227.360000000001</v>
      </c>
      <c r="BA34" s="39">
        <v>15304.95</v>
      </c>
      <c r="BB34" s="39">
        <v>10180.94</v>
      </c>
      <c r="BC34" s="39">
        <v>54601.82</v>
      </c>
      <c r="BD34" s="39">
        <v>9825.4699999999993</v>
      </c>
      <c r="BE34" s="39">
        <v>0</v>
      </c>
      <c r="BF34" s="39">
        <v>17165.310000000001</v>
      </c>
      <c r="BG34" s="39">
        <v>10038.77</v>
      </c>
      <c r="BH34" s="39">
        <v>3740.11</v>
      </c>
      <c r="BI34" s="39">
        <v>124992.11</v>
      </c>
      <c r="BJ34" s="39">
        <v>56209.72</v>
      </c>
      <c r="BK34" s="39">
        <v>140861.04</v>
      </c>
      <c r="BL34" s="39">
        <v>32058.65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7983</v>
      </c>
      <c r="BS34" s="39">
        <v>0</v>
      </c>
      <c r="BT34" s="39">
        <v>0</v>
      </c>
      <c r="BU34" s="39">
        <v>6000</v>
      </c>
      <c r="BV34" s="39">
        <v>0</v>
      </c>
      <c r="BW34" s="39">
        <v>9662</v>
      </c>
      <c r="BX34" s="39">
        <v>0</v>
      </c>
      <c r="BY34" s="39">
        <v>8560</v>
      </c>
      <c r="BZ34" s="39">
        <v>0</v>
      </c>
      <c r="CA34" s="39">
        <v>56981</v>
      </c>
      <c r="CB34" s="111">
        <v>4346</v>
      </c>
      <c r="CC34" s="112"/>
      <c r="CD34" s="39">
        <v>0</v>
      </c>
      <c r="CE34" s="39">
        <v>0</v>
      </c>
    </row>
    <row r="35" spans="1:83" ht="26.4" x14ac:dyDescent="0.3">
      <c r="A35" s="39">
        <v>302</v>
      </c>
      <c r="B35" s="39">
        <v>2045</v>
      </c>
      <c r="C35" s="39" t="s">
        <v>194</v>
      </c>
      <c r="D35" s="39" t="s">
        <v>126</v>
      </c>
      <c r="E35" s="39" t="s">
        <v>132</v>
      </c>
      <c r="F35" s="39">
        <v>0</v>
      </c>
      <c r="G35" s="39">
        <v>0</v>
      </c>
      <c r="H35" s="39" t="s">
        <v>317</v>
      </c>
      <c r="I35" s="39" t="s">
        <v>316</v>
      </c>
      <c r="J35" s="39" t="s">
        <v>128</v>
      </c>
      <c r="K35" s="39" t="s">
        <v>315</v>
      </c>
      <c r="L35" s="39" t="s">
        <v>128</v>
      </c>
      <c r="M35" s="39" t="s">
        <v>127</v>
      </c>
      <c r="N35" s="39" t="s">
        <v>126</v>
      </c>
      <c r="O35" s="39" t="s">
        <v>126</v>
      </c>
      <c r="P35" s="39">
        <v>143366</v>
      </c>
      <c r="Q35" s="39">
        <v>0</v>
      </c>
      <c r="R35" s="39">
        <v>18818</v>
      </c>
      <c r="S35" s="39">
        <v>1365847.64</v>
      </c>
      <c r="T35" s="39">
        <v>0</v>
      </c>
      <c r="U35" s="39">
        <v>59226.66</v>
      </c>
      <c r="V35" s="39">
        <v>0</v>
      </c>
      <c r="W35" s="39">
        <v>94200.04</v>
      </c>
      <c r="X35" s="39">
        <v>0</v>
      </c>
      <c r="Y35" s="39">
        <v>2400</v>
      </c>
      <c r="Z35" s="39">
        <v>55165.120000000003</v>
      </c>
      <c r="AA35" s="39">
        <v>0</v>
      </c>
      <c r="AB35" s="39">
        <v>25741.48</v>
      </c>
      <c r="AC35" s="39">
        <v>19587.2</v>
      </c>
      <c r="AD35" s="39">
        <v>5181.76</v>
      </c>
      <c r="AE35" s="39">
        <v>28754.44</v>
      </c>
      <c r="AF35" s="39">
        <v>51681.22</v>
      </c>
      <c r="AG35" s="39">
        <v>0</v>
      </c>
      <c r="AH35" s="39">
        <v>0</v>
      </c>
      <c r="AI35" s="39">
        <v>0</v>
      </c>
      <c r="AJ35" s="39">
        <v>42682</v>
      </c>
      <c r="AK35" s="39">
        <v>788985.31</v>
      </c>
      <c r="AL35" s="39">
        <v>0</v>
      </c>
      <c r="AM35" s="39">
        <v>459056.08</v>
      </c>
      <c r="AN35" s="39">
        <v>29289.51</v>
      </c>
      <c r="AO35" s="39">
        <v>46794.559999999998</v>
      </c>
      <c r="AP35" s="39">
        <v>0</v>
      </c>
      <c r="AQ35" s="39">
        <v>42606.25</v>
      </c>
      <c r="AR35" s="39">
        <v>9549.5300000000007</v>
      </c>
      <c r="AS35" s="39">
        <v>9322.67</v>
      </c>
      <c r="AT35" s="39">
        <v>15972.86</v>
      </c>
      <c r="AU35" s="39">
        <v>1530</v>
      </c>
      <c r="AV35" s="39">
        <v>19901.169999999998</v>
      </c>
      <c r="AW35" s="39">
        <v>545</v>
      </c>
      <c r="AX35" s="39">
        <v>20977.919999999998</v>
      </c>
      <c r="AY35" s="39">
        <v>1831.82</v>
      </c>
      <c r="AZ35" s="39">
        <v>19174.669999999998</v>
      </c>
      <c r="BA35" s="39">
        <v>28415.85</v>
      </c>
      <c r="BB35" s="39">
        <v>6639.66</v>
      </c>
      <c r="BC35" s="39">
        <v>76159.25</v>
      </c>
      <c r="BD35" s="39">
        <v>14831.93</v>
      </c>
      <c r="BE35" s="39">
        <v>0</v>
      </c>
      <c r="BF35" s="39">
        <v>10770.49</v>
      </c>
      <c r="BG35" s="39">
        <v>9019</v>
      </c>
      <c r="BH35" s="39">
        <v>14480.59</v>
      </c>
      <c r="BI35" s="39">
        <v>61582.48</v>
      </c>
      <c r="BJ35" s="39">
        <v>17655</v>
      </c>
      <c r="BK35" s="39">
        <v>55689.49</v>
      </c>
      <c r="BL35" s="39">
        <v>35687.47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7040</v>
      </c>
      <c r="BS35" s="39">
        <v>0</v>
      </c>
      <c r="BT35" s="39">
        <v>0</v>
      </c>
      <c r="BU35" s="39">
        <v>6000</v>
      </c>
      <c r="BV35" s="39">
        <v>0</v>
      </c>
      <c r="BW35" s="39">
        <v>0</v>
      </c>
      <c r="BX35" s="39">
        <v>0</v>
      </c>
      <c r="BY35" s="39">
        <v>6680</v>
      </c>
      <c r="BZ35" s="39">
        <v>0</v>
      </c>
      <c r="CA35" s="39">
        <v>97365</v>
      </c>
      <c r="CB35" s="111">
        <v>19178</v>
      </c>
      <c r="CC35" s="112"/>
      <c r="CD35" s="39">
        <v>0</v>
      </c>
      <c r="CE35" s="39">
        <v>0</v>
      </c>
    </row>
    <row r="36" spans="1:83" ht="26.4" x14ac:dyDescent="0.3">
      <c r="A36" s="39">
        <v>302</v>
      </c>
      <c r="B36" s="39">
        <v>2053</v>
      </c>
      <c r="C36" s="39" t="s">
        <v>366</v>
      </c>
      <c r="D36" s="39" t="s">
        <v>126</v>
      </c>
      <c r="E36" s="39" t="s">
        <v>132</v>
      </c>
      <c r="F36" s="39">
        <v>0</v>
      </c>
      <c r="G36" s="39">
        <v>2</v>
      </c>
      <c r="H36" s="39" t="s">
        <v>317</v>
      </c>
      <c r="I36" s="39" t="s">
        <v>316</v>
      </c>
      <c r="J36" s="39" t="s">
        <v>128</v>
      </c>
      <c r="K36" s="39" t="s">
        <v>315</v>
      </c>
      <c r="L36" s="39" t="s">
        <v>128</v>
      </c>
      <c r="M36" s="39" t="s">
        <v>127</v>
      </c>
      <c r="N36" s="39" t="s">
        <v>126</v>
      </c>
      <c r="O36" s="39" t="s">
        <v>126</v>
      </c>
      <c r="P36" s="39">
        <v>12852</v>
      </c>
      <c r="Q36" s="39">
        <v>0</v>
      </c>
      <c r="R36" s="39">
        <v>0</v>
      </c>
      <c r="S36" s="39">
        <v>745201.49</v>
      </c>
      <c r="T36" s="39">
        <v>0</v>
      </c>
      <c r="U36" s="39">
        <v>20295.2</v>
      </c>
      <c r="V36" s="39">
        <v>0</v>
      </c>
      <c r="W36" s="39">
        <v>0</v>
      </c>
      <c r="X36" s="39">
        <v>49430.45</v>
      </c>
      <c r="Y36" s="39">
        <v>6438.44</v>
      </c>
      <c r="Z36" s="39">
        <v>55187.13</v>
      </c>
      <c r="AA36" s="39">
        <v>0</v>
      </c>
      <c r="AB36" s="39">
        <v>1056.56</v>
      </c>
      <c r="AC36" s="39">
        <v>0</v>
      </c>
      <c r="AD36" s="39">
        <v>0</v>
      </c>
      <c r="AE36" s="39">
        <v>7147.88</v>
      </c>
      <c r="AF36" s="39">
        <v>540150.5</v>
      </c>
      <c r="AG36" s="39">
        <v>0</v>
      </c>
      <c r="AH36" s="39">
        <v>0</v>
      </c>
      <c r="AI36" s="39">
        <v>0</v>
      </c>
      <c r="AJ36" s="39">
        <v>29411.42</v>
      </c>
      <c r="AK36" s="39">
        <v>565004.18000000005</v>
      </c>
      <c r="AL36" s="39">
        <v>0</v>
      </c>
      <c r="AM36" s="39">
        <v>539693.53</v>
      </c>
      <c r="AN36" s="39">
        <v>10960.23</v>
      </c>
      <c r="AO36" s="39">
        <v>89540.9</v>
      </c>
      <c r="AP36" s="39">
        <v>0</v>
      </c>
      <c r="AQ36" s="39">
        <v>0</v>
      </c>
      <c r="AR36" s="39">
        <v>2824.75</v>
      </c>
      <c r="AS36" s="39">
        <v>6854.49</v>
      </c>
      <c r="AT36" s="39">
        <v>249</v>
      </c>
      <c r="AU36" s="39">
        <v>0</v>
      </c>
      <c r="AV36" s="39">
        <v>7731.59</v>
      </c>
      <c r="AW36" s="39">
        <v>0</v>
      </c>
      <c r="AX36" s="39">
        <v>22240.33</v>
      </c>
      <c r="AY36" s="39">
        <v>148.44</v>
      </c>
      <c r="AZ36" s="39">
        <v>6496.54</v>
      </c>
      <c r="BA36" s="39">
        <v>0</v>
      </c>
      <c r="BB36" s="39">
        <v>107624.32000000001</v>
      </c>
      <c r="BC36" s="39">
        <v>38584.83</v>
      </c>
      <c r="BD36" s="39">
        <v>4624.0600000000004</v>
      </c>
      <c r="BE36" s="39">
        <v>0</v>
      </c>
      <c r="BF36" s="39">
        <v>14722.98</v>
      </c>
      <c r="BG36" s="39">
        <v>12733.82</v>
      </c>
      <c r="BH36" s="39">
        <v>533.62</v>
      </c>
      <c r="BI36" s="39">
        <v>23377.82</v>
      </c>
      <c r="BJ36" s="39">
        <v>5982.33</v>
      </c>
      <c r="BK36" s="39">
        <v>17464.95</v>
      </c>
      <c r="BL36" s="39">
        <v>20562.36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63673.57</v>
      </c>
      <c r="BT36" s="39">
        <v>0</v>
      </c>
      <c r="BU36" s="39">
        <v>6000</v>
      </c>
      <c r="BV36" s="39">
        <v>0</v>
      </c>
      <c r="BW36" s="39">
        <v>0</v>
      </c>
      <c r="BX36" s="39">
        <v>24314.57</v>
      </c>
      <c r="BY36" s="39">
        <v>29290</v>
      </c>
      <c r="BZ36" s="39">
        <v>0</v>
      </c>
      <c r="CA36" s="39">
        <v>-30784</v>
      </c>
      <c r="CB36" s="111">
        <v>0</v>
      </c>
      <c r="CC36" s="112"/>
      <c r="CD36" s="39">
        <v>10069</v>
      </c>
      <c r="CE36" s="39">
        <v>0</v>
      </c>
    </row>
    <row r="37" spans="1:83" ht="26.4" x14ac:dyDescent="0.3">
      <c r="A37" s="39">
        <v>302</v>
      </c>
      <c r="B37" s="39">
        <v>2054</v>
      </c>
      <c r="C37" s="39" t="s">
        <v>365</v>
      </c>
      <c r="D37" s="39" t="s">
        <v>126</v>
      </c>
      <c r="E37" s="39" t="s">
        <v>132</v>
      </c>
      <c r="F37" s="39">
        <v>0</v>
      </c>
      <c r="G37" s="39">
        <v>0</v>
      </c>
      <c r="H37" s="39" t="s">
        <v>317</v>
      </c>
      <c r="I37" s="39" t="s">
        <v>316</v>
      </c>
      <c r="J37" s="39" t="s">
        <v>128</v>
      </c>
      <c r="K37" s="39" t="s">
        <v>315</v>
      </c>
      <c r="L37" s="39" t="s">
        <v>128</v>
      </c>
      <c r="M37" s="39" t="s">
        <v>127</v>
      </c>
      <c r="N37" s="39" t="s">
        <v>126</v>
      </c>
      <c r="O37" s="39" t="s">
        <v>126</v>
      </c>
      <c r="P37" s="39">
        <v>27184</v>
      </c>
      <c r="Q37" s="39">
        <v>0</v>
      </c>
      <c r="R37" s="39">
        <v>11851</v>
      </c>
      <c r="S37" s="39">
        <v>916771.24</v>
      </c>
      <c r="T37" s="39">
        <v>0</v>
      </c>
      <c r="U37" s="39">
        <v>63309.49</v>
      </c>
      <c r="V37" s="39">
        <v>0</v>
      </c>
      <c r="W37" s="39">
        <v>14520</v>
      </c>
      <c r="X37" s="39">
        <v>1200</v>
      </c>
      <c r="Y37" s="39">
        <v>0</v>
      </c>
      <c r="Z37" s="39">
        <v>68488.55</v>
      </c>
      <c r="AA37" s="39">
        <v>0</v>
      </c>
      <c r="AB37" s="39">
        <v>29931.02</v>
      </c>
      <c r="AC37" s="39">
        <v>5000</v>
      </c>
      <c r="AD37" s="39">
        <v>0</v>
      </c>
      <c r="AE37" s="39">
        <v>53493.97</v>
      </c>
      <c r="AF37" s="39">
        <v>51149.95</v>
      </c>
      <c r="AG37" s="39">
        <v>0</v>
      </c>
      <c r="AH37" s="39">
        <v>0</v>
      </c>
      <c r="AI37" s="39">
        <v>0</v>
      </c>
      <c r="AJ37" s="39">
        <v>54909.05</v>
      </c>
      <c r="AK37" s="39">
        <v>521177.09</v>
      </c>
      <c r="AL37" s="39">
        <v>0</v>
      </c>
      <c r="AM37" s="39">
        <v>153340.94</v>
      </c>
      <c r="AN37" s="39">
        <v>32334.71</v>
      </c>
      <c r="AO37" s="39">
        <v>56714.5</v>
      </c>
      <c r="AP37" s="39">
        <v>0</v>
      </c>
      <c r="AQ37" s="39">
        <v>41982.080000000002</v>
      </c>
      <c r="AR37" s="39">
        <v>19898.84</v>
      </c>
      <c r="AS37" s="39">
        <v>1758.7</v>
      </c>
      <c r="AT37" s="39">
        <v>8217</v>
      </c>
      <c r="AU37" s="39">
        <v>1320.47</v>
      </c>
      <c r="AV37" s="39">
        <v>13852.99</v>
      </c>
      <c r="AW37" s="39">
        <v>1700.29</v>
      </c>
      <c r="AX37" s="39">
        <v>13875.72</v>
      </c>
      <c r="AY37" s="39">
        <v>2710.17</v>
      </c>
      <c r="AZ37" s="39">
        <v>11736.21</v>
      </c>
      <c r="BA37" s="39">
        <v>18780.75</v>
      </c>
      <c r="BB37" s="39">
        <v>9440.5400000000009</v>
      </c>
      <c r="BC37" s="39">
        <v>45867.8</v>
      </c>
      <c r="BD37" s="39">
        <v>12520</v>
      </c>
      <c r="BE37" s="39">
        <v>0</v>
      </c>
      <c r="BF37" s="39">
        <v>10317.06</v>
      </c>
      <c r="BG37" s="39">
        <v>5965</v>
      </c>
      <c r="BH37" s="39">
        <v>8918.75</v>
      </c>
      <c r="BI37" s="39">
        <v>55118.58</v>
      </c>
      <c r="BJ37" s="39">
        <v>39160.65</v>
      </c>
      <c r="BK37" s="39">
        <v>138527.43</v>
      </c>
      <c r="BL37" s="39">
        <v>18253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6657</v>
      </c>
      <c r="BS37" s="39">
        <v>0</v>
      </c>
      <c r="BT37" s="39">
        <v>0</v>
      </c>
      <c r="BU37" s="39">
        <v>6000</v>
      </c>
      <c r="BV37" s="39">
        <v>0</v>
      </c>
      <c r="BW37" s="39">
        <v>0</v>
      </c>
      <c r="BX37" s="39">
        <v>0</v>
      </c>
      <c r="BY37" s="39">
        <v>6480</v>
      </c>
      <c r="BZ37" s="39">
        <v>38973</v>
      </c>
      <c r="CA37" s="39">
        <v>3495</v>
      </c>
      <c r="CB37" s="111">
        <v>12028</v>
      </c>
      <c r="CC37" s="112"/>
      <c r="CD37" s="39">
        <v>0</v>
      </c>
      <c r="CE37" s="39">
        <v>0</v>
      </c>
    </row>
    <row r="38" spans="1:83" x14ac:dyDescent="0.3">
      <c r="A38" s="39">
        <v>302</v>
      </c>
      <c r="B38" s="39">
        <v>2055</v>
      </c>
      <c r="C38" s="39" t="s">
        <v>191</v>
      </c>
      <c r="D38" s="39" t="s">
        <v>128</v>
      </c>
      <c r="E38" s="39" t="s">
        <v>132</v>
      </c>
      <c r="F38" s="39">
        <v>0</v>
      </c>
      <c r="G38" s="39">
        <v>2</v>
      </c>
      <c r="H38" s="39" t="s">
        <v>317</v>
      </c>
      <c r="I38" s="39" t="s">
        <v>316</v>
      </c>
      <c r="J38" s="39" t="s">
        <v>128</v>
      </c>
      <c r="K38" s="39" t="s">
        <v>315</v>
      </c>
      <c r="L38" s="39" t="s">
        <v>128</v>
      </c>
      <c r="M38" s="39" t="s">
        <v>127</v>
      </c>
      <c r="N38" s="39" t="s">
        <v>126</v>
      </c>
      <c r="O38" s="39" t="s">
        <v>126</v>
      </c>
      <c r="P38" s="39">
        <v>-24084</v>
      </c>
      <c r="Q38" s="39">
        <v>0</v>
      </c>
      <c r="R38" s="39">
        <v>26494</v>
      </c>
      <c r="S38" s="39">
        <v>1239393.08</v>
      </c>
      <c r="T38" s="39">
        <v>0</v>
      </c>
      <c r="U38" s="39">
        <v>37646.22</v>
      </c>
      <c r="V38" s="39">
        <v>0</v>
      </c>
      <c r="W38" s="39">
        <v>110880</v>
      </c>
      <c r="X38" s="39">
        <v>25999</v>
      </c>
      <c r="Y38" s="39">
        <v>11756</v>
      </c>
      <c r="Z38" s="39">
        <v>22444.59</v>
      </c>
      <c r="AA38" s="39">
        <v>0</v>
      </c>
      <c r="AB38" s="39">
        <v>22616.01</v>
      </c>
      <c r="AC38" s="39">
        <v>5476.38</v>
      </c>
      <c r="AD38" s="39">
        <v>9091.14</v>
      </c>
      <c r="AE38" s="39">
        <v>7121.08</v>
      </c>
      <c r="AF38" s="39">
        <v>2643.76</v>
      </c>
      <c r="AG38" s="39">
        <v>0</v>
      </c>
      <c r="AH38" s="39">
        <v>0</v>
      </c>
      <c r="AI38" s="39">
        <v>0</v>
      </c>
      <c r="AJ38" s="39">
        <v>55081.01</v>
      </c>
      <c r="AK38" s="39">
        <v>668935</v>
      </c>
      <c r="AL38" s="39">
        <v>0</v>
      </c>
      <c r="AM38" s="39">
        <v>364550.04</v>
      </c>
      <c r="AN38" s="39">
        <v>31159.15</v>
      </c>
      <c r="AO38" s="39">
        <v>74359.429999999993</v>
      </c>
      <c r="AP38" s="39">
        <v>0</v>
      </c>
      <c r="AQ38" s="39">
        <v>49117.94</v>
      </c>
      <c r="AR38" s="39">
        <v>16556.78</v>
      </c>
      <c r="AS38" s="39">
        <v>6521.95</v>
      </c>
      <c r="AT38" s="39">
        <v>11866.56</v>
      </c>
      <c r="AU38" s="39">
        <v>1426.78</v>
      </c>
      <c r="AV38" s="39">
        <v>12624.67</v>
      </c>
      <c r="AW38" s="39">
        <v>4751.34</v>
      </c>
      <c r="AX38" s="39">
        <v>23180.53</v>
      </c>
      <c r="AY38" s="39">
        <v>5462.67</v>
      </c>
      <c r="AZ38" s="39">
        <v>27688.69</v>
      </c>
      <c r="BA38" s="39">
        <v>25704</v>
      </c>
      <c r="BB38" s="39">
        <v>11827.54</v>
      </c>
      <c r="BC38" s="39">
        <v>51163.6</v>
      </c>
      <c r="BD38" s="39">
        <v>10275.790000000001</v>
      </c>
      <c r="BE38" s="39">
        <v>0</v>
      </c>
      <c r="BF38" s="39">
        <v>11842.07</v>
      </c>
      <c r="BG38" s="39">
        <v>7330.37</v>
      </c>
      <c r="BH38" s="39">
        <v>6838.77</v>
      </c>
      <c r="BI38" s="39">
        <v>75605.72</v>
      </c>
      <c r="BJ38" s="39">
        <v>15005.88</v>
      </c>
      <c r="BK38" s="39">
        <v>71202.38</v>
      </c>
      <c r="BL38" s="39">
        <v>35901.620000000003</v>
      </c>
      <c r="BM38" s="39">
        <v>0</v>
      </c>
      <c r="BN38" s="39">
        <v>0</v>
      </c>
      <c r="BO38" s="39">
        <v>0</v>
      </c>
      <c r="BP38" s="39">
        <v>0</v>
      </c>
      <c r="BQ38" s="39">
        <v>0</v>
      </c>
      <c r="BR38" s="39">
        <v>6783.09</v>
      </c>
      <c r="BS38" s="39">
        <v>0</v>
      </c>
      <c r="BT38" s="39">
        <v>0</v>
      </c>
      <c r="BU38" s="39">
        <v>6000</v>
      </c>
      <c r="BV38" s="39">
        <v>0</v>
      </c>
      <c r="BW38" s="39">
        <v>26911.09</v>
      </c>
      <c r="BX38" s="39">
        <v>0</v>
      </c>
      <c r="BY38" s="39">
        <v>0</v>
      </c>
      <c r="BZ38" s="39">
        <v>0</v>
      </c>
      <c r="CA38" s="39">
        <v>-94835</v>
      </c>
      <c r="CB38" s="111">
        <v>6366</v>
      </c>
      <c r="CC38" s="112"/>
      <c r="CD38" s="39">
        <v>0</v>
      </c>
      <c r="CE38" s="39">
        <v>0</v>
      </c>
    </row>
    <row r="39" spans="1:83" ht="26.4" x14ac:dyDescent="0.3">
      <c r="A39" s="39">
        <v>302</v>
      </c>
      <c r="B39" s="39">
        <v>2057</v>
      </c>
      <c r="C39" s="39" t="s">
        <v>189</v>
      </c>
      <c r="D39" s="39" t="s">
        <v>126</v>
      </c>
      <c r="E39" s="39" t="s">
        <v>132</v>
      </c>
      <c r="F39" s="39">
        <v>0</v>
      </c>
      <c r="G39" s="39">
        <v>0</v>
      </c>
      <c r="H39" s="39" t="s">
        <v>317</v>
      </c>
      <c r="I39" s="39" t="s">
        <v>316</v>
      </c>
      <c r="J39" s="39" t="s">
        <v>128</v>
      </c>
      <c r="K39" s="39" t="s">
        <v>315</v>
      </c>
      <c r="L39" s="39" t="s">
        <v>128</v>
      </c>
      <c r="M39" s="39" t="s">
        <v>127</v>
      </c>
      <c r="N39" s="39" t="s">
        <v>126</v>
      </c>
      <c r="O39" s="39" t="s">
        <v>126</v>
      </c>
      <c r="P39" s="39">
        <v>145661</v>
      </c>
      <c r="Q39" s="39">
        <v>90097</v>
      </c>
      <c r="R39" s="39">
        <v>16145</v>
      </c>
      <c r="S39" s="39">
        <v>2654410.58</v>
      </c>
      <c r="T39" s="39">
        <v>0</v>
      </c>
      <c r="U39" s="39">
        <v>121301.17</v>
      </c>
      <c r="V39" s="39">
        <v>0</v>
      </c>
      <c r="W39" s="39">
        <v>292700.03999999998</v>
      </c>
      <c r="X39" s="39">
        <v>7127</v>
      </c>
      <c r="Y39" s="39">
        <v>2800</v>
      </c>
      <c r="Z39" s="39">
        <v>132079.71</v>
      </c>
      <c r="AA39" s="39">
        <v>0</v>
      </c>
      <c r="AB39" s="39">
        <v>27885.9</v>
      </c>
      <c r="AC39" s="39">
        <v>7098</v>
      </c>
      <c r="AD39" s="39">
        <v>5961.9</v>
      </c>
      <c r="AE39" s="39">
        <v>13128.14</v>
      </c>
      <c r="AF39" s="39">
        <v>12057.84</v>
      </c>
      <c r="AG39" s="39">
        <v>0</v>
      </c>
      <c r="AH39" s="39">
        <v>187416</v>
      </c>
      <c r="AI39" s="39">
        <v>3067.5</v>
      </c>
      <c r="AJ39" s="39">
        <v>73612.95</v>
      </c>
      <c r="AK39" s="39">
        <v>1410912.73</v>
      </c>
      <c r="AL39" s="39">
        <v>0</v>
      </c>
      <c r="AM39" s="39">
        <v>1106809.3500000001</v>
      </c>
      <c r="AN39" s="39">
        <v>107951.69</v>
      </c>
      <c r="AO39" s="39">
        <v>112269.55</v>
      </c>
      <c r="AP39" s="39">
        <v>0</v>
      </c>
      <c r="AQ39" s="39">
        <v>130956.76</v>
      </c>
      <c r="AR39" s="39">
        <v>36385.21</v>
      </c>
      <c r="AS39" s="39">
        <v>6098</v>
      </c>
      <c r="AT39" s="39">
        <v>13525.91</v>
      </c>
      <c r="AU39" s="39">
        <v>24090.48</v>
      </c>
      <c r="AV39" s="39">
        <v>24028.62</v>
      </c>
      <c r="AW39" s="39">
        <v>8262</v>
      </c>
      <c r="AX39" s="39">
        <v>8757.8700000000008</v>
      </c>
      <c r="AY39" s="39">
        <v>11245.59</v>
      </c>
      <c r="AZ39" s="39">
        <v>46002.23</v>
      </c>
      <c r="BA39" s="39">
        <v>58738.92</v>
      </c>
      <c r="BB39" s="39">
        <v>13413.79</v>
      </c>
      <c r="BC39" s="39">
        <v>30384.31</v>
      </c>
      <c r="BD39" s="39">
        <v>13790.31</v>
      </c>
      <c r="BE39" s="39">
        <v>0</v>
      </c>
      <c r="BF39" s="39">
        <v>31753.71</v>
      </c>
      <c r="BG39" s="39">
        <v>13782.17</v>
      </c>
      <c r="BH39" s="39">
        <v>9781.1</v>
      </c>
      <c r="BI39" s="39">
        <v>103054.16</v>
      </c>
      <c r="BJ39" s="39">
        <v>8755.32</v>
      </c>
      <c r="BK39" s="39">
        <v>104476.67</v>
      </c>
      <c r="BL39" s="39">
        <v>28575.63</v>
      </c>
      <c r="BM39" s="39">
        <v>0</v>
      </c>
      <c r="BN39" s="39">
        <v>0</v>
      </c>
      <c r="BO39" s="39">
        <v>0</v>
      </c>
      <c r="BP39" s="39">
        <v>151538.06</v>
      </c>
      <c r="BQ39" s="39">
        <v>47298.59</v>
      </c>
      <c r="BR39" s="39">
        <v>10495.78</v>
      </c>
      <c r="BS39" s="39">
        <v>0</v>
      </c>
      <c r="BT39" s="39">
        <v>0</v>
      </c>
      <c r="BU39" s="39">
        <v>6000</v>
      </c>
      <c r="BV39" s="39">
        <v>0</v>
      </c>
      <c r="BW39" s="39">
        <v>2796.78</v>
      </c>
      <c r="BX39" s="39">
        <v>0</v>
      </c>
      <c r="BY39" s="39">
        <v>0</v>
      </c>
      <c r="BZ39" s="39">
        <v>5223</v>
      </c>
      <c r="CA39" s="39">
        <v>26799.15</v>
      </c>
      <c r="CB39" s="111">
        <v>23844</v>
      </c>
      <c r="CC39" s="112"/>
      <c r="CD39" s="39">
        <v>0</v>
      </c>
      <c r="CE39" s="39">
        <v>81743.850000000006</v>
      </c>
    </row>
    <row r="40" spans="1:83" ht="26.4" x14ac:dyDescent="0.3">
      <c r="A40" s="39">
        <v>302</v>
      </c>
      <c r="B40" s="39">
        <v>2060</v>
      </c>
      <c r="C40" s="39" t="s">
        <v>364</v>
      </c>
      <c r="D40" s="39" t="s">
        <v>126</v>
      </c>
      <c r="E40" s="39" t="s">
        <v>132</v>
      </c>
      <c r="F40" s="39">
        <v>0</v>
      </c>
      <c r="G40" s="39">
        <v>1</v>
      </c>
      <c r="H40" s="39" t="s">
        <v>317</v>
      </c>
      <c r="I40" s="39" t="s">
        <v>316</v>
      </c>
      <c r="J40" s="39" t="s">
        <v>128</v>
      </c>
      <c r="K40" s="39" t="s">
        <v>315</v>
      </c>
      <c r="L40" s="39" t="s">
        <v>128</v>
      </c>
      <c r="M40" s="39" t="s">
        <v>127</v>
      </c>
      <c r="N40" s="39" t="s">
        <v>126</v>
      </c>
      <c r="O40" s="39" t="s">
        <v>126</v>
      </c>
      <c r="P40" s="39">
        <v>194077</v>
      </c>
      <c r="Q40" s="39">
        <v>0</v>
      </c>
      <c r="R40" s="39">
        <v>12491</v>
      </c>
      <c r="S40" s="39">
        <v>2407868.7200000002</v>
      </c>
      <c r="T40" s="39">
        <v>0</v>
      </c>
      <c r="U40" s="39">
        <v>63841.53</v>
      </c>
      <c r="V40" s="39">
        <v>0</v>
      </c>
      <c r="W40" s="39">
        <v>180840</v>
      </c>
      <c r="X40" s="39">
        <v>39232</v>
      </c>
      <c r="Y40" s="39">
        <v>11063</v>
      </c>
      <c r="Z40" s="39">
        <v>115940.19</v>
      </c>
      <c r="AA40" s="39">
        <v>0</v>
      </c>
      <c r="AB40" s="39">
        <v>57554.57</v>
      </c>
      <c r="AC40" s="39">
        <v>11106.7</v>
      </c>
      <c r="AD40" s="39">
        <v>5172.75</v>
      </c>
      <c r="AE40" s="39">
        <v>14956.18</v>
      </c>
      <c r="AF40" s="39">
        <v>9871.18</v>
      </c>
      <c r="AG40" s="39">
        <v>0</v>
      </c>
      <c r="AH40" s="39">
        <v>0</v>
      </c>
      <c r="AI40" s="39">
        <v>0</v>
      </c>
      <c r="AJ40" s="39">
        <v>75996.05</v>
      </c>
      <c r="AK40" s="39">
        <v>1424727.33</v>
      </c>
      <c r="AL40" s="39">
        <v>204.04</v>
      </c>
      <c r="AM40" s="39">
        <v>752651.8</v>
      </c>
      <c r="AN40" s="39">
        <v>43653.46</v>
      </c>
      <c r="AO40" s="39">
        <v>127270.19</v>
      </c>
      <c r="AP40" s="39">
        <v>0</v>
      </c>
      <c r="AQ40" s="39">
        <v>56749.78</v>
      </c>
      <c r="AR40" s="39">
        <v>21338.04</v>
      </c>
      <c r="AS40" s="39">
        <v>9451.5</v>
      </c>
      <c r="AT40" s="39">
        <v>11961.67</v>
      </c>
      <c r="AU40" s="39">
        <v>12766.31</v>
      </c>
      <c r="AV40" s="39">
        <v>40990.61</v>
      </c>
      <c r="AW40" s="39">
        <v>7191</v>
      </c>
      <c r="AX40" s="39">
        <v>32533.55</v>
      </c>
      <c r="AY40" s="39">
        <v>6257.48</v>
      </c>
      <c r="AZ40" s="39">
        <v>58727.79</v>
      </c>
      <c r="BA40" s="39">
        <v>91700</v>
      </c>
      <c r="BB40" s="39">
        <v>12487.83</v>
      </c>
      <c r="BC40" s="39">
        <v>118295.27</v>
      </c>
      <c r="BD40" s="39">
        <v>21222.89</v>
      </c>
      <c r="BE40" s="39">
        <v>0</v>
      </c>
      <c r="BF40" s="39">
        <v>19784.02</v>
      </c>
      <c r="BG40" s="39">
        <v>20435.41</v>
      </c>
      <c r="BH40" s="39">
        <v>23510.1</v>
      </c>
      <c r="BI40" s="39">
        <v>139602.12</v>
      </c>
      <c r="BJ40" s="39">
        <v>30937</v>
      </c>
      <c r="BK40" s="39">
        <v>100659.91</v>
      </c>
      <c r="BL40" s="39">
        <v>62769.77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7578</v>
      </c>
      <c r="BS40" s="39">
        <v>0</v>
      </c>
      <c r="BT40" s="39">
        <v>0</v>
      </c>
      <c r="BU40" s="39">
        <v>6000</v>
      </c>
      <c r="BV40" s="39">
        <v>0</v>
      </c>
      <c r="BW40" s="39">
        <v>5972</v>
      </c>
      <c r="BX40" s="39">
        <v>0</v>
      </c>
      <c r="BY40" s="39">
        <v>0</v>
      </c>
      <c r="BZ40" s="39">
        <v>0</v>
      </c>
      <c r="CA40" s="39">
        <v>-60359</v>
      </c>
      <c r="CB40" s="111">
        <v>14097</v>
      </c>
      <c r="CC40" s="112"/>
      <c r="CD40" s="39">
        <v>0</v>
      </c>
      <c r="CE40" s="39">
        <v>0</v>
      </c>
    </row>
    <row r="41" spans="1:83" ht="26.4" x14ac:dyDescent="0.3">
      <c r="A41" s="39">
        <v>302</v>
      </c>
      <c r="B41" s="39">
        <v>2067</v>
      </c>
      <c r="C41" s="39" t="s">
        <v>363</v>
      </c>
      <c r="D41" s="39" t="s">
        <v>126</v>
      </c>
      <c r="E41" s="39" t="s">
        <v>132</v>
      </c>
      <c r="F41" s="39">
        <v>0</v>
      </c>
      <c r="G41" s="39">
        <v>0</v>
      </c>
      <c r="H41" s="39" t="s">
        <v>317</v>
      </c>
      <c r="I41" s="39" t="s">
        <v>316</v>
      </c>
      <c r="J41" s="39" t="s">
        <v>128</v>
      </c>
      <c r="K41" s="39" t="s">
        <v>315</v>
      </c>
      <c r="L41" s="39" t="s">
        <v>128</v>
      </c>
      <c r="M41" s="39" t="s">
        <v>127</v>
      </c>
      <c r="N41" s="39" t="s">
        <v>126</v>
      </c>
      <c r="O41" s="39" t="s">
        <v>126</v>
      </c>
      <c r="P41" s="39">
        <v>123089</v>
      </c>
      <c r="Q41" s="39">
        <v>0</v>
      </c>
      <c r="R41" s="39">
        <v>0</v>
      </c>
      <c r="S41" s="39">
        <v>1232739.1100000001</v>
      </c>
      <c r="T41" s="39">
        <v>0</v>
      </c>
      <c r="U41" s="39">
        <v>151060.16</v>
      </c>
      <c r="V41" s="39">
        <v>0</v>
      </c>
      <c r="W41" s="39">
        <v>75540</v>
      </c>
      <c r="X41" s="39">
        <v>1600</v>
      </c>
      <c r="Y41" s="39">
        <v>3092.5</v>
      </c>
      <c r="Z41" s="39">
        <v>29104.46</v>
      </c>
      <c r="AA41" s="39">
        <v>0</v>
      </c>
      <c r="AB41" s="39">
        <v>25716.18</v>
      </c>
      <c r="AC41" s="39">
        <v>18481.39</v>
      </c>
      <c r="AD41" s="39">
        <v>7214.4</v>
      </c>
      <c r="AE41" s="39">
        <v>15319</v>
      </c>
      <c r="AF41" s="39">
        <v>10931.51</v>
      </c>
      <c r="AG41" s="39">
        <v>0</v>
      </c>
      <c r="AH41" s="39">
        <v>0</v>
      </c>
      <c r="AI41" s="39">
        <v>0</v>
      </c>
      <c r="AJ41" s="39">
        <v>36743.21</v>
      </c>
      <c r="AK41" s="39">
        <v>759120.26</v>
      </c>
      <c r="AL41" s="39">
        <v>2073.9</v>
      </c>
      <c r="AM41" s="39">
        <v>374343.01</v>
      </c>
      <c r="AN41" s="39">
        <v>32793.9</v>
      </c>
      <c r="AO41" s="39">
        <v>59003.77</v>
      </c>
      <c r="AP41" s="39">
        <v>0</v>
      </c>
      <c r="AQ41" s="39">
        <v>10898.64</v>
      </c>
      <c r="AR41" s="39">
        <v>11919.47</v>
      </c>
      <c r="AS41" s="39">
        <v>2491.38</v>
      </c>
      <c r="AT41" s="39">
        <v>13118.22</v>
      </c>
      <c r="AU41" s="39">
        <v>1409.99</v>
      </c>
      <c r="AV41" s="39">
        <v>16093.07</v>
      </c>
      <c r="AW41" s="39">
        <v>4700.42</v>
      </c>
      <c r="AX41" s="39">
        <v>30268.73</v>
      </c>
      <c r="AY41" s="39">
        <v>2853.67</v>
      </c>
      <c r="AZ41" s="39">
        <v>17754.32</v>
      </c>
      <c r="BA41" s="39">
        <v>28313.56</v>
      </c>
      <c r="BB41" s="39">
        <v>10958.23</v>
      </c>
      <c r="BC41" s="39">
        <v>70334.649999999994</v>
      </c>
      <c r="BD41" s="39">
        <v>18075.259999999998</v>
      </c>
      <c r="BE41" s="39">
        <v>0</v>
      </c>
      <c r="BF41" s="39">
        <v>8488.82</v>
      </c>
      <c r="BG41" s="39">
        <v>6313.13</v>
      </c>
      <c r="BH41" s="39">
        <v>10632.26</v>
      </c>
      <c r="BI41" s="39">
        <v>64334.080000000002</v>
      </c>
      <c r="BJ41" s="39">
        <v>5555.18</v>
      </c>
      <c r="BK41" s="39">
        <v>71234.77</v>
      </c>
      <c r="BL41" s="39">
        <v>18462.23</v>
      </c>
      <c r="BM41" s="39">
        <v>0</v>
      </c>
      <c r="BN41" s="39">
        <v>0</v>
      </c>
      <c r="BO41" s="39">
        <v>19419</v>
      </c>
      <c r="BP41" s="39">
        <v>0</v>
      </c>
      <c r="BQ41" s="39">
        <v>0</v>
      </c>
      <c r="BR41" s="39">
        <v>6836</v>
      </c>
      <c r="BS41" s="39">
        <v>0</v>
      </c>
      <c r="BT41" s="39">
        <v>19419</v>
      </c>
      <c r="BU41" s="39">
        <v>6000</v>
      </c>
      <c r="BV41" s="39">
        <v>0</v>
      </c>
      <c r="BW41" s="39">
        <v>26255</v>
      </c>
      <c r="BX41" s="39">
        <v>0</v>
      </c>
      <c r="BY41" s="39">
        <v>0</v>
      </c>
      <c r="BZ41" s="39">
        <v>0</v>
      </c>
      <c r="CA41" s="39">
        <v>59667</v>
      </c>
      <c r="CB41" s="111">
        <v>0</v>
      </c>
      <c r="CC41" s="112"/>
      <c r="CD41" s="39">
        <v>0</v>
      </c>
      <c r="CE41" s="39">
        <v>0</v>
      </c>
    </row>
    <row r="42" spans="1:83" ht="26.4" x14ac:dyDescent="0.3">
      <c r="A42" s="39">
        <v>302</v>
      </c>
      <c r="B42" s="39">
        <v>2070</v>
      </c>
      <c r="C42" s="39" t="s">
        <v>362</v>
      </c>
      <c r="D42" s="39" t="s">
        <v>126</v>
      </c>
      <c r="E42" s="39" t="s">
        <v>132</v>
      </c>
      <c r="F42" s="39">
        <v>0</v>
      </c>
      <c r="G42" s="39">
        <v>0</v>
      </c>
      <c r="H42" s="39" t="s">
        <v>317</v>
      </c>
      <c r="I42" s="39" t="s">
        <v>316</v>
      </c>
      <c r="J42" s="39" t="s">
        <v>128</v>
      </c>
      <c r="K42" s="39" t="s">
        <v>315</v>
      </c>
      <c r="L42" s="39" t="s">
        <v>128</v>
      </c>
      <c r="M42" s="39" t="s">
        <v>127</v>
      </c>
      <c r="N42" s="39" t="s">
        <v>126</v>
      </c>
      <c r="O42" s="39" t="s">
        <v>126</v>
      </c>
      <c r="P42" s="39">
        <v>251240</v>
      </c>
      <c r="Q42" s="39">
        <v>0</v>
      </c>
      <c r="R42" s="39">
        <v>10339</v>
      </c>
      <c r="S42" s="39">
        <v>1221300.08</v>
      </c>
      <c r="T42" s="39">
        <v>0</v>
      </c>
      <c r="U42" s="39">
        <v>81671.61</v>
      </c>
      <c r="V42" s="39">
        <v>0</v>
      </c>
      <c r="W42" s="39">
        <v>132000</v>
      </c>
      <c r="X42" s="39">
        <v>22012</v>
      </c>
      <c r="Y42" s="39">
        <v>3605</v>
      </c>
      <c r="Z42" s="39">
        <v>25192.5</v>
      </c>
      <c r="AA42" s="39">
        <v>0</v>
      </c>
      <c r="AB42" s="39">
        <v>21740.45</v>
      </c>
      <c r="AC42" s="39">
        <v>11620</v>
      </c>
      <c r="AD42" s="39">
        <v>26000</v>
      </c>
      <c r="AE42" s="39">
        <v>13135.92</v>
      </c>
      <c r="AF42" s="39">
        <v>8646</v>
      </c>
      <c r="AG42" s="39">
        <v>0</v>
      </c>
      <c r="AH42" s="39">
        <v>0</v>
      </c>
      <c r="AI42" s="39">
        <v>0</v>
      </c>
      <c r="AJ42" s="39">
        <v>44728.33</v>
      </c>
      <c r="AK42" s="39">
        <v>689787.69</v>
      </c>
      <c r="AL42" s="39">
        <v>0</v>
      </c>
      <c r="AM42" s="39">
        <v>371630.08000000002</v>
      </c>
      <c r="AN42" s="39">
        <v>61064.03</v>
      </c>
      <c r="AO42" s="39">
        <v>109593.64</v>
      </c>
      <c r="AP42" s="39">
        <v>0</v>
      </c>
      <c r="AQ42" s="39">
        <v>32876.33</v>
      </c>
      <c r="AR42" s="39">
        <v>11111.66</v>
      </c>
      <c r="AS42" s="39">
        <v>3874</v>
      </c>
      <c r="AT42" s="39">
        <v>5824</v>
      </c>
      <c r="AU42" s="39">
        <v>10358</v>
      </c>
      <c r="AV42" s="39">
        <v>17767.689999999999</v>
      </c>
      <c r="AW42" s="39">
        <v>1402</v>
      </c>
      <c r="AX42" s="39">
        <v>1893</v>
      </c>
      <c r="AY42" s="39">
        <v>3007.03</v>
      </c>
      <c r="AZ42" s="39">
        <v>10794.75</v>
      </c>
      <c r="BA42" s="39">
        <v>20629</v>
      </c>
      <c r="BB42" s="39">
        <v>8980.84</v>
      </c>
      <c r="BC42" s="39">
        <v>51211.47</v>
      </c>
      <c r="BD42" s="39">
        <v>19810</v>
      </c>
      <c r="BE42" s="39">
        <v>0</v>
      </c>
      <c r="BF42" s="39">
        <v>12703.65</v>
      </c>
      <c r="BG42" s="39">
        <v>7837</v>
      </c>
      <c r="BH42" s="39">
        <v>12198</v>
      </c>
      <c r="BI42" s="39">
        <v>70445.94</v>
      </c>
      <c r="BJ42" s="39">
        <v>24640</v>
      </c>
      <c r="BK42" s="39">
        <v>43912.5</v>
      </c>
      <c r="BL42" s="39">
        <v>17182.59</v>
      </c>
      <c r="BM42" s="39">
        <v>0</v>
      </c>
      <c r="BN42" s="39">
        <v>0</v>
      </c>
      <c r="BO42" s="39">
        <v>6221</v>
      </c>
      <c r="BP42" s="39">
        <v>0</v>
      </c>
      <c r="BQ42" s="39">
        <v>0</v>
      </c>
      <c r="BR42" s="39">
        <v>6714</v>
      </c>
      <c r="BS42" s="39">
        <v>0</v>
      </c>
      <c r="BT42" s="39">
        <v>6221</v>
      </c>
      <c r="BU42" s="39">
        <v>6000</v>
      </c>
      <c r="BV42" s="39">
        <v>0</v>
      </c>
      <c r="BW42" s="39">
        <v>8617</v>
      </c>
      <c r="BX42" s="39">
        <v>11480</v>
      </c>
      <c r="BY42" s="39">
        <v>0</v>
      </c>
      <c r="BZ42" s="39">
        <v>23609</v>
      </c>
      <c r="CA42" s="39">
        <v>212527</v>
      </c>
      <c r="CB42" s="111">
        <v>3177</v>
      </c>
      <c r="CC42" s="112"/>
      <c r="CD42" s="39">
        <v>0</v>
      </c>
      <c r="CE42" s="39">
        <v>0</v>
      </c>
    </row>
    <row r="43" spans="1:83" ht="39.6" x14ac:dyDescent="0.3">
      <c r="A43" s="39">
        <v>302</v>
      </c>
      <c r="B43" s="39">
        <v>2071</v>
      </c>
      <c r="C43" s="39" t="s">
        <v>361</v>
      </c>
      <c r="D43" s="39" t="s">
        <v>126</v>
      </c>
      <c r="E43" s="39" t="s">
        <v>132</v>
      </c>
      <c r="F43" s="39">
        <v>0</v>
      </c>
      <c r="G43" s="39">
        <v>0</v>
      </c>
      <c r="H43" s="39" t="s">
        <v>317</v>
      </c>
      <c r="I43" s="39" t="s">
        <v>316</v>
      </c>
      <c r="J43" s="39" t="s">
        <v>128</v>
      </c>
      <c r="K43" s="39" t="s">
        <v>315</v>
      </c>
      <c r="L43" s="39" t="s">
        <v>128</v>
      </c>
      <c r="M43" s="39" t="s">
        <v>127</v>
      </c>
      <c r="N43" s="39" t="s">
        <v>126</v>
      </c>
      <c r="O43" s="39" t="s">
        <v>126</v>
      </c>
      <c r="P43" s="39">
        <v>74000</v>
      </c>
      <c r="Q43" s="39">
        <v>0</v>
      </c>
      <c r="R43" s="39">
        <v>25247</v>
      </c>
      <c r="S43" s="39">
        <v>1333116.99</v>
      </c>
      <c r="T43" s="39">
        <v>0</v>
      </c>
      <c r="U43" s="39">
        <v>66010.210000000006</v>
      </c>
      <c r="V43" s="39">
        <v>0</v>
      </c>
      <c r="W43" s="39">
        <v>74540</v>
      </c>
      <c r="X43" s="39">
        <v>3250</v>
      </c>
      <c r="Y43" s="39">
        <v>180.13</v>
      </c>
      <c r="Z43" s="39">
        <v>24489.87</v>
      </c>
      <c r="AA43" s="39">
        <v>0</v>
      </c>
      <c r="AB43" s="39">
        <v>4788.8900000000003</v>
      </c>
      <c r="AC43" s="39">
        <v>10233.6</v>
      </c>
      <c r="AD43" s="39">
        <v>12704.29</v>
      </c>
      <c r="AE43" s="39">
        <v>7362.48</v>
      </c>
      <c r="AF43" s="39">
        <v>7468.43</v>
      </c>
      <c r="AG43" s="39">
        <v>0</v>
      </c>
      <c r="AH43" s="39">
        <v>0</v>
      </c>
      <c r="AI43" s="39">
        <v>0</v>
      </c>
      <c r="AJ43" s="39">
        <v>75545.009999999995</v>
      </c>
      <c r="AK43" s="39">
        <v>565364.56999999995</v>
      </c>
      <c r="AL43" s="39">
        <v>0</v>
      </c>
      <c r="AM43" s="39">
        <v>448434.27</v>
      </c>
      <c r="AN43" s="39">
        <v>26570.51</v>
      </c>
      <c r="AO43" s="39">
        <v>106816.78</v>
      </c>
      <c r="AP43" s="39">
        <v>0</v>
      </c>
      <c r="AQ43" s="39">
        <v>14353.84</v>
      </c>
      <c r="AR43" s="39">
        <v>10924.05</v>
      </c>
      <c r="AS43" s="39">
        <v>2799</v>
      </c>
      <c r="AT43" s="39">
        <v>5448.01</v>
      </c>
      <c r="AU43" s="39">
        <v>6655.88</v>
      </c>
      <c r="AV43" s="39">
        <v>12765.93</v>
      </c>
      <c r="AW43" s="39">
        <v>4327.3999999999996</v>
      </c>
      <c r="AX43" s="39">
        <v>41964.51</v>
      </c>
      <c r="AY43" s="39">
        <v>3820.55</v>
      </c>
      <c r="AZ43" s="39">
        <v>21824.15</v>
      </c>
      <c r="BA43" s="39">
        <v>30744</v>
      </c>
      <c r="BB43" s="39">
        <v>4918.71</v>
      </c>
      <c r="BC43" s="39">
        <v>22306.68</v>
      </c>
      <c r="BD43" s="39">
        <v>9774.42</v>
      </c>
      <c r="BE43" s="39">
        <v>0</v>
      </c>
      <c r="BF43" s="39">
        <v>7684.82</v>
      </c>
      <c r="BG43" s="39">
        <v>6005.13</v>
      </c>
      <c r="BH43" s="39">
        <v>2204.46</v>
      </c>
      <c r="BI43" s="39">
        <v>67954.03</v>
      </c>
      <c r="BJ43" s="39">
        <v>57151.29</v>
      </c>
      <c r="BK43" s="39">
        <v>93684.47</v>
      </c>
      <c r="BL43" s="39">
        <v>14001.44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7022.14</v>
      </c>
      <c r="BS43" s="39">
        <v>0</v>
      </c>
      <c r="BT43" s="39">
        <v>0</v>
      </c>
      <c r="BU43" s="39">
        <v>6000</v>
      </c>
      <c r="BV43" s="39">
        <v>0</v>
      </c>
      <c r="BW43" s="39">
        <v>5016.6400000000003</v>
      </c>
      <c r="BX43" s="39">
        <v>0</v>
      </c>
      <c r="BY43" s="39">
        <v>13108.5</v>
      </c>
      <c r="BZ43" s="39">
        <v>5833</v>
      </c>
      <c r="CA43" s="39">
        <v>99358</v>
      </c>
      <c r="CB43" s="111">
        <v>14144</v>
      </c>
      <c r="CC43" s="112"/>
      <c r="CD43" s="39">
        <v>0</v>
      </c>
      <c r="CE43" s="39">
        <v>0</v>
      </c>
    </row>
    <row r="44" spans="1:83" ht="26.4" x14ac:dyDescent="0.3">
      <c r="A44" s="39">
        <v>302</v>
      </c>
      <c r="B44" s="39">
        <v>2072</v>
      </c>
      <c r="C44" s="39" t="s">
        <v>184</v>
      </c>
      <c r="D44" s="39" t="s">
        <v>126</v>
      </c>
      <c r="E44" s="39" t="s">
        <v>132</v>
      </c>
      <c r="F44" s="39">
        <v>0</v>
      </c>
      <c r="G44" s="39">
        <v>0</v>
      </c>
      <c r="H44" s="39" t="s">
        <v>317</v>
      </c>
      <c r="I44" s="39" t="s">
        <v>316</v>
      </c>
      <c r="J44" s="39" t="s">
        <v>128</v>
      </c>
      <c r="K44" s="39" t="s">
        <v>315</v>
      </c>
      <c r="L44" s="39" t="s">
        <v>128</v>
      </c>
      <c r="M44" s="39" t="s">
        <v>127</v>
      </c>
      <c r="N44" s="39" t="s">
        <v>126</v>
      </c>
      <c r="O44" s="39" t="s">
        <v>126</v>
      </c>
      <c r="P44" s="39">
        <v>135733</v>
      </c>
      <c r="Q44" s="39">
        <v>0</v>
      </c>
      <c r="R44" s="39">
        <v>12747</v>
      </c>
      <c r="S44" s="39">
        <v>1632069.4</v>
      </c>
      <c r="T44" s="39">
        <v>0</v>
      </c>
      <c r="U44" s="39">
        <v>106038.58</v>
      </c>
      <c r="V44" s="39">
        <v>0</v>
      </c>
      <c r="W44" s="39">
        <v>174870</v>
      </c>
      <c r="X44" s="39">
        <v>2045.22</v>
      </c>
      <c r="Y44" s="39">
        <v>1166</v>
      </c>
      <c r="Z44" s="39">
        <v>39297.71</v>
      </c>
      <c r="AA44" s="39">
        <v>0</v>
      </c>
      <c r="AB44" s="39">
        <v>53221.13</v>
      </c>
      <c r="AC44" s="39">
        <v>12885.25</v>
      </c>
      <c r="AD44" s="39">
        <v>4352.2299999999996</v>
      </c>
      <c r="AE44" s="39">
        <v>50772.12</v>
      </c>
      <c r="AF44" s="39">
        <v>19364.080000000002</v>
      </c>
      <c r="AG44" s="39">
        <v>0</v>
      </c>
      <c r="AH44" s="39">
        <v>0</v>
      </c>
      <c r="AI44" s="39">
        <v>0</v>
      </c>
      <c r="AJ44" s="39">
        <v>26094</v>
      </c>
      <c r="AK44" s="39">
        <v>1089239.81</v>
      </c>
      <c r="AL44" s="39">
        <v>0</v>
      </c>
      <c r="AM44" s="39">
        <v>537421.98</v>
      </c>
      <c r="AN44" s="39">
        <v>33297.35</v>
      </c>
      <c r="AO44" s="39">
        <v>101669.45</v>
      </c>
      <c r="AP44" s="39">
        <v>0</v>
      </c>
      <c r="AQ44" s="39">
        <v>21459.07</v>
      </c>
      <c r="AR44" s="39">
        <v>10796.03</v>
      </c>
      <c r="AS44" s="39">
        <v>6794.2</v>
      </c>
      <c r="AT44" s="39">
        <v>5583.36</v>
      </c>
      <c r="AU44" s="39">
        <v>5030.54</v>
      </c>
      <c r="AV44" s="39">
        <v>14830.7</v>
      </c>
      <c r="AW44" s="39">
        <v>5831.1</v>
      </c>
      <c r="AX44" s="39">
        <v>23137.25</v>
      </c>
      <c r="AY44" s="39">
        <v>4040.71</v>
      </c>
      <c r="AZ44" s="39">
        <v>13860.76</v>
      </c>
      <c r="BA44" s="39">
        <v>15343.75</v>
      </c>
      <c r="BB44" s="39">
        <v>7795.45</v>
      </c>
      <c r="BC44" s="39">
        <v>83520.66</v>
      </c>
      <c r="BD44" s="39">
        <v>10420.98</v>
      </c>
      <c r="BE44" s="39">
        <v>0</v>
      </c>
      <c r="BF44" s="39">
        <v>10055.620000000001</v>
      </c>
      <c r="BG44" s="39">
        <v>6741.34</v>
      </c>
      <c r="BH44" s="39">
        <v>2581.46</v>
      </c>
      <c r="BI44" s="39">
        <v>70520.800000000003</v>
      </c>
      <c r="BJ44" s="39">
        <v>360.26</v>
      </c>
      <c r="BK44" s="39">
        <v>46215.16</v>
      </c>
      <c r="BL44" s="39">
        <v>23207.93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7869.91</v>
      </c>
      <c r="BS44" s="39">
        <v>0</v>
      </c>
      <c r="BT44" s="39">
        <v>0</v>
      </c>
      <c r="BU44" s="39">
        <v>6000</v>
      </c>
      <c r="BV44" s="39">
        <v>0</v>
      </c>
      <c r="BW44" s="39">
        <v>0</v>
      </c>
      <c r="BX44" s="39">
        <v>0</v>
      </c>
      <c r="BY44" s="39">
        <v>12524.91</v>
      </c>
      <c r="BZ44" s="39">
        <v>24949</v>
      </c>
      <c r="CA44" s="39">
        <v>83204</v>
      </c>
      <c r="CB44" s="111">
        <v>8092</v>
      </c>
      <c r="CC44" s="112"/>
      <c r="CD44" s="39">
        <v>0</v>
      </c>
      <c r="CE44" s="39">
        <v>0</v>
      </c>
    </row>
    <row r="45" spans="1:83" ht="26.4" x14ac:dyDescent="0.3">
      <c r="A45" s="39">
        <v>302</v>
      </c>
      <c r="B45" s="39">
        <v>2073</v>
      </c>
      <c r="C45" s="39" t="s">
        <v>360</v>
      </c>
      <c r="D45" s="39" t="s">
        <v>126</v>
      </c>
      <c r="E45" s="39" t="s">
        <v>132</v>
      </c>
      <c r="F45" s="39">
        <v>0</v>
      </c>
      <c r="G45" s="39">
        <v>0</v>
      </c>
      <c r="H45" s="39" t="s">
        <v>317</v>
      </c>
      <c r="I45" s="39" t="s">
        <v>316</v>
      </c>
      <c r="J45" s="39" t="s">
        <v>128</v>
      </c>
      <c r="K45" s="39" t="s">
        <v>315</v>
      </c>
      <c r="L45" s="39" t="s">
        <v>128</v>
      </c>
      <c r="M45" s="39" t="s">
        <v>127</v>
      </c>
      <c r="N45" s="39" t="s">
        <v>126</v>
      </c>
      <c r="O45" s="39" t="s">
        <v>126</v>
      </c>
      <c r="P45" s="39">
        <v>398809.75</v>
      </c>
      <c r="Q45" s="39">
        <v>-1964.75</v>
      </c>
      <c r="R45" s="39">
        <v>36085</v>
      </c>
      <c r="S45" s="39">
        <v>2700316</v>
      </c>
      <c r="T45" s="39">
        <v>0</v>
      </c>
      <c r="U45" s="39">
        <v>256799</v>
      </c>
      <c r="V45" s="39">
        <v>0</v>
      </c>
      <c r="W45" s="39">
        <v>232960</v>
      </c>
      <c r="X45" s="39">
        <v>0</v>
      </c>
      <c r="Y45" s="39">
        <v>14950</v>
      </c>
      <c r="Z45" s="39">
        <v>126539</v>
      </c>
      <c r="AA45" s="39">
        <v>0</v>
      </c>
      <c r="AB45" s="39">
        <v>88658</v>
      </c>
      <c r="AC45" s="39">
        <v>13771</v>
      </c>
      <c r="AD45" s="39">
        <v>340</v>
      </c>
      <c r="AE45" s="39">
        <v>59389</v>
      </c>
      <c r="AF45" s="39">
        <v>0</v>
      </c>
      <c r="AG45" s="39">
        <v>0</v>
      </c>
      <c r="AH45" s="39">
        <v>0</v>
      </c>
      <c r="AI45" s="39">
        <v>0</v>
      </c>
      <c r="AJ45" s="39">
        <v>105913</v>
      </c>
      <c r="AK45" s="39">
        <v>1420845</v>
      </c>
      <c r="AL45" s="39">
        <v>0</v>
      </c>
      <c r="AM45" s="39">
        <v>869243</v>
      </c>
      <c r="AN45" s="39">
        <v>137033</v>
      </c>
      <c r="AO45" s="39">
        <v>122759</v>
      </c>
      <c r="AP45" s="39">
        <v>145710</v>
      </c>
      <c r="AQ45" s="39">
        <v>210010</v>
      </c>
      <c r="AR45" s="39">
        <v>12940</v>
      </c>
      <c r="AS45" s="39">
        <v>7270</v>
      </c>
      <c r="AT45" s="39">
        <v>26800</v>
      </c>
      <c r="AU45" s="39">
        <v>10800</v>
      </c>
      <c r="AV45" s="39">
        <v>60067</v>
      </c>
      <c r="AW45" s="39">
        <v>14651</v>
      </c>
      <c r="AX45" s="39">
        <v>9769</v>
      </c>
      <c r="AY45" s="39">
        <v>6427</v>
      </c>
      <c r="AZ45" s="39">
        <v>53793</v>
      </c>
      <c r="BA45" s="39">
        <v>59174</v>
      </c>
      <c r="BB45" s="39">
        <v>56027</v>
      </c>
      <c r="BC45" s="39">
        <v>103298</v>
      </c>
      <c r="BD45" s="39">
        <v>24706</v>
      </c>
      <c r="BE45" s="39">
        <v>0</v>
      </c>
      <c r="BF45" s="39">
        <v>46227</v>
      </c>
      <c r="BG45" s="39">
        <v>16915</v>
      </c>
      <c r="BH45" s="39">
        <v>3952</v>
      </c>
      <c r="BI45" s="39">
        <v>166653</v>
      </c>
      <c r="BJ45" s="39">
        <v>62675</v>
      </c>
      <c r="BK45" s="39">
        <v>55077</v>
      </c>
      <c r="BL45" s="39">
        <v>23506</v>
      </c>
      <c r="BM45" s="39">
        <v>0</v>
      </c>
      <c r="BN45" s="39">
        <v>0</v>
      </c>
      <c r="BO45" s="39">
        <v>0</v>
      </c>
      <c r="BP45" s="39">
        <v>0</v>
      </c>
      <c r="BQ45" s="39">
        <v>0</v>
      </c>
      <c r="BR45" s="39">
        <v>11324</v>
      </c>
      <c r="BS45" s="39">
        <v>0</v>
      </c>
      <c r="BT45" s="39">
        <v>0</v>
      </c>
      <c r="BU45" s="39">
        <v>6000</v>
      </c>
      <c r="BV45" s="39">
        <v>0</v>
      </c>
      <c r="BW45" s="39">
        <v>0</v>
      </c>
      <c r="BX45" s="39">
        <v>0</v>
      </c>
      <c r="BY45" s="39">
        <v>0</v>
      </c>
      <c r="BZ45" s="39">
        <v>0</v>
      </c>
      <c r="CA45" s="39">
        <v>272118</v>
      </c>
      <c r="CB45" s="111">
        <v>47409</v>
      </c>
      <c r="CC45" s="112"/>
      <c r="CD45" s="39">
        <v>0</v>
      </c>
      <c r="CE45" s="39">
        <v>-1965</v>
      </c>
    </row>
    <row r="46" spans="1:83" ht="39.6" x14ac:dyDescent="0.3">
      <c r="A46" s="39">
        <v>302</v>
      </c>
      <c r="B46" s="39">
        <v>2076</v>
      </c>
      <c r="C46" s="39" t="s">
        <v>359</v>
      </c>
      <c r="D46" s="39" t="s">
        <v>126</v>
      </c>
      <c r="E46" s="39" t="s">
        <v>132</v>
      </c>
      <c r="F46" s="39">
        <v>0</v>
      </c>
      <c r="G46" s="39">
        <v>0</v>
      </c>
      <c r="H46" s="39" t="s">
        <v>317</v>
      </c>
      <c r="I46" s="39" t="s">
        <v>316</v>
      </c>
      <c r="J46" s="39" t="s">
        <v>128</v>
      </c>
      <c r="K46" s="39" t="s">
        <v>315</v>
      </c>
      <c r="L46" s="39" t="s">
        <v>128</v>
      </c>
      <c r="M46" s="39" t="s">
        <v>127</v>
      </c>
      <c r="N46" s="39" t="s">
        <v>126</v>
      </c>
      <c r="O46" s="39" t="s">
        <v>126</v>
      </c>
      <c r="P46" s="39">
        <v>189486</v>
      </c>
      <c r="Q46" s="39">
        <v>0</v>
      </c>
      <c r="R46" s="39">
        <v>55800</v>
      </c>
      <c r="S46" s="39">
        <v>2044320.78</v>
      </c>
      <c r="T46" s="39">
        <v>0</v>
      </c>
      <c r="U46" s="39">
        <v>67247.350000000006</v>
      </c>
      <c r="V46" s="39">
        <v>0</v>
      </c>
      <c r="W46" s="39">
        <v>189360</v>
      </c>
      <c r="X46" s="39">
        <v>2350</v>
      </c>
      <c r="Y46" s="39">
        <v>3431.5</v>
      </c>
      <c r="Z46" s="39">
        <v>104911.79</v>
      </c>
      <c r="AA46" s="39">
        <v>0</v>
      </c>
      <c r="AB46" s="39">
        <v>39677.089999999997</v>
      </c>
      <c r="AC46" s="39">
        <v>0</v>
      </c>
      <c r="AD46" s="39">
        <v>0</v>
      </c>
      <c r="AE46" s="39">
        <v>11850.5</v>
      </c>
      <c r="AF46" s="39">
        <v>4451.37</v>
      </c>
      <c r="AG46" s="39">
        <v>0</v>
      </c>
      <c r="AH46" s="39">
        <v>0</v>
      </c>
      <c r="AI46" s="39">
        <v>0</v>
      </c>
      <c r="AJ46" s="39">
        <v>65878.960000000006</v>
      </c>
      <c r="AK46" s="39">
        <v>1174909.7</v>
      </c>
      <c r="AL46" s="39">
        <v>20795.599999999999</v>
      </c>
      <c r="AM46" s="39">
        <v>397018.14</v>
      </c>
      <c r="AN46" s="39">
        <v>47161.2</v>
      </c>
      <c r="AO46" s="39">
        <v>180141.08</v>
      </c>
      <c r="AP46" s="39">
        <v>0</v>
      </c>
      <c r="AQ46" s="39">
        <v>55519.65</v>
      </c>
      <c r="AR46" s="39">
        <v>9944.41</v>
      </c>
      <c r="AS46" s="39">
        <v>4033.14</v>
      </c>
      <c r="AT46" s="39">
        <v>650.72</v>
      </c>
      <c r="AU46" s="39">
        <v>2467.48</v>
      </c>
      <c r="AV46" s="39">
        <v>29166.400000000001</v>
      </c>
      <c r="AW46" s="39">
        <v>3528.33</v>
      </c>
      <c r="AX46" s="39">
        <v>43707.01</v>
      </c>
      <c r="AY46" s="39">
        <v>8826.5400000000009</v>
      </c>
      <c r="AZ46" s="39">
        <v>37760.75</v>
      </c>
      <c r="BA46" s="39">
        <v>31500</v>
      </c>
      <c r="BB46" s="39">
        <v>9494.59</v>
      </c>
      <c r="BC46" s="39">
        <v>51351.77</v>
      </c>
      <c r="BD46" s="39">
        <v>19196.7</v>
      </c>
      <c r="BE46" s="39">
        <v>0</v>
      </c>
      <c r="BF46" s="39">
        <v>14561.59</v>
      </c>
      <c r="BG46" s="39">
        <v>10708.72</v>
      </c>
      <c r="BH46" s="39">
        <v>15347.48</v>
      </c>
      <c r="BI46" s="39">
        <v>105822.51</v>
      </c>
      <c r="BJ46" s="39">
        <v>0</v>
      </c>
      <c r="BK46" s="39">
        <v>215787.17</v>
      </c>
      <c r="BL46" s="39">
        <v>23891.66</v>
      </c>
      <c r="BM46" s="39">
        <v>0</v>
      </c>
      <c r="BN46" s="39">
        <v>0</v>
      </c>
      <c r="BO46" s="39">
        <v>15405</v>
      </c>
      <c r="BP46" s="39">
        <v>0</v>
      </c>
      <c r="BQ46" s="39">
        <v>0</v>
      </c>
      <c r="BR46" s="39">
        <v>18815</v>
      </c>
      <c r="BS46" s="39">
        <v>0</v>
      </c>
      <c r="BT46" s="39">
        <v>15405</v>
      </c>
      <c r="BU46" s="39">
        <v>6000</v>
      </c>
      <c r="BV46" s="39">
        <v>0</v>
      </c>
      <c r="BW46" s="39">
        <v>23937</v>
      </c>
      <c r="BX46" s="39">
        <v>0</v>
      </c>
      <c r="BY46" s="39">
        <v>15405</v>
      </c>
      <c r="BZ46" s="39">
        <v>34502</v>
      </c>
      <c r="CA46" s="39">
        <v>159766</v>
      </c>
      <c r="CB46" s="111">
        <v>50678</v>
      </c>
      <c r="CC46" s="112"/>
      <c r="CD46" s="39">
        <v>0</v>
      </c>
      <c r="CE46" s="39">
        <v>0</v>
      </c>
    </row>
    <row r="47" spans="1:83" ht="26.4" x14ac:dyDescent="0.3">
      <c r="A47" s="39">
        <v>302</v>
      </c>
      <c r="B47" s="39">
        <v>2077</v>
      </c>
      <c r="C47" s="39" t="s">
        <v>358</v>
      </c>
      <c r="D47" s="39" t="s">
        <v>128</v>
      </c>
      <c r="E47" s="39" t="s">
        <v>132</v>
      </c>
      <c r="F47" s="39">
        <v>0</v>
      </c>
      <c r="G47" s="39">
        <v>1</v>
      </c>
      <c r="H47" s="39" t="s">
        <v>317</v>
      </c>
      <c r="I47" s="39" t="s">
        <v>316</v>
      </c>
      <c r="J47" s="39" t="s">
        <v>128</v>
      </c>
      <c r="K47" s="39" t="s">
        <v>315</v>
      </c>
      <c r="L47" s="39" t="s">
        <v>128</v>
      </c>
      <c r="M47" s="39" t="s">
        <v>127</v>
      </c>
      <c r="N47" s="39" t="s">
        <v>126</v>
      </c>
      <c r="O47" s="39" t="s">
        <v>126</v>
      </c>
      <c r="P47" s="39">
        <v>199338</v>
      </c>
      <c r="Q47" s="39">
        <v>0</v>
      </c>
      <c r="R47" s="39">
        <v>3651</v>
      </c>
      <c r="S47" s="39">
        <v>5273146.6399999997</v>
      </c>
      <c r="T47" s="39">
        <v>0</v>
      </c>
      <c r="U47" s="39">
        <v>610182.51</v>
      </c>
      <c r="V47" s="39">
        <v>0</v>
      </c>
      <c r="W47" s="39">
        <v>581380</v>
      </c>
      <c r="X47" s="39">
        <v>1500</v>
      </c>
      <c r="Y47" s="39">
        <v>0</v>
      </c>
      <c r="Z47" s="39">
        <v>98142.11</v>
      </c>
      <c r="AA47" s="39">
        <v>0</v>
      </c>
      <c r="AB47" s="39">
        <v>97944.1</v>
      </c>
      <c r="AC47" s="39">
        <v>0</v>
      </c>
      <c r="AD47" s="39">
        <v>0</v>
      </c>
      <c r="AE47" s="39">
        <v>25679.39</v>
      </c>
      <c r="AF47" s="39">
        <v>26271.46</v>
      </c>
      <c r="AG47" s="39">
        <v>0</v>
      </c>
      <c r="AH47" s="39">
        <v>0</v>
      </c>
      <c r="AI47" s="39">
        <v>0</v>
      </c>
      <c r="AJ47" s="39">
        <v>115931.03</v>
      </c>
      <c r="AK47" s="39">
        <v>2921353.71</v>
      </c>
      <c r="AL47" s="39">
        <v>0</v>
      </c>
      <c r="AM47" s="39">
        <v>1712401.9</v>
      </c>
      <c r="AN47" s="39">
        <v>252435.97</v>
      </c>
      <c r="AO47" s="39">
        <v>211981.79</v>
      </c>
      <c r="AP47" s="39">
        <v>131071.09</v>
      </c>
      <c r="AQ47" s="39">
        <v>229665.7</v>
      </c>
      <c r="AR47" s="39">
        <v>32274.02</v>
      </c>
      <c r="AS47" s="39">
        <v>6909.39</v>
      </c>
      <c r="AT47" s="39">
        <v>1397.72</v>
      </c>
      <c r="AU47" s="39">
        <v>5337.82</v>
      </c>
      <c r="AV47" s="39">
        <v>52090.39</v>
      </c>
      <c r="AW47" s="39">
        <v>16566.2</v>
      </c>
      <c r="AX47" s="39">
        <v>9958.91</v>
      </c>
      <c r="AY47" s="39">
        <v>10162.280000000001</v>
      </c>
      <c r="AZ47" s="39">
        <v>71897.88</v>
      </c>
      <c r="BA47" s="39">
        <v>7856</v>
      </c>
      <c r="BB47" s="39">
        <v>39103.629999999997</v>
      </c>
      <c r="BC47" s="39">
        <v>257478.47</v>
      </c>
      <c r="BD47" s="39">
        <v>33319.14</v>
      </c>
      <c r="BE47" s="39">
        <v>0</v>
      </c>
      <c r="BF47" s="39">
        <v>67263.55</v>
      </c>
      <c r="BG47" s="39">
        <v>27433.27</v>
      </c>
      <c r="BH47" s="39">
        <v>46819.31</v>
      </c>
      <c r="BI47" s="39">
        <v>147530.96</v>
      </c>
      <c r="BJ47" s="39">
        <v>132657.44</v>
      </c>
      <c r="BK47" s="39">
        <v>369713.39</v>
      </c>
      <c r="BL47" s="39">
        <v>52895.81</v>
      </c>
      <c r="BM47" s="39">
        <v>0</v>
      </c>
      <c r="BN47" s="39">
        <v>0</v>
      </c>
      <c r="BO47" s="39">
        <v>0</v>
      </c>
      <c r="BP47" s="39">
        <v>0</v>
      </c>
      <c r="BQ47" s="39">
        <v>515.5</v>
      </c>
      <c r="BR47" s="39">
        <v>13997.23</v>
      </c>
      <c r="BS47" s="39">
        <v>0</v>
      </c>
      <c r="BT47" s="39">
        <v>0</v>
      </c>
      <c r="BU47" s="39">
        <v>6000</v>
      </c>
      <c r="BV47" s="39">
        <v>0</v>
      </c>
      <c r="BW47" s="39">
        <v>0</v>
      </c>
      <c r="BX47" s="39">
        <v>8690.23</v>
      </c>
      <c r="BY47" s="39">
        <v>6300</v>
      </c>
      <c r="BZ47" s="39">
        <v>4434</v>
      </c>
      <c r="CA47" s="39">
        <v>176990</v>
      </c>
      <c r="CB47" s="111">
        <v>2658</v>
      </c>
      <c r="CC47" s="112"/>
      <c r="CD47" s="39">
        <v>0</v>
      </c>
      <c r="CE47" s="39">
        <v>0</v>
      </c>
    </row>
    <row r="48" spans="1:83" ht="26.4" x14ac:dyDescent="0.3">
      <c r="A48" s="39">
        <v>302</v>
      </c>
      <c r="B48" s="39">
        <v>2078</v>
      </c>
      <c r="C48" s="39" t="s">
        <v>178</v>
      </c>
      <c r="D48" s="39" t="s">
        <v>126</v>
      </c>
      <c r="E48" s="39" t="s">
        <v>132</v>
      </c>
      <c r="F48" s="39">
        <v>0</v>
      </c>
      <c r="G48" s="39">
        <v>1</v>
      </c>
      <c r="H48" s="39" t="s">
        <v>317</v>
      </c>
      <c r="I48" s="39" t="s">
        <v>316</v>
      </c>
      <c r="J48" s="39" t="s">
        <v>128</v>
      </c>
      <c r="K48" s="39" t="s">
        <v>315</v>
      </c>
      <c r="L48" s="39" t="s">
        <v>128</v>
      </c>
      <c r="M48" s="39" t="s">
        <v>127</v>
      </c>
      <c r="N48" s="39" t="s">
        <v>126</v>
      </c>
      <c r="O48" s="39" t="s">
        <v>126</v>
      </c>
      <c r="P48" s="39">
        <v>73275.850000000006</v>
      </c>
      <c r="Q48" s="39">
        <v>0</v>
      </c>
      <c r="R48" s="39">
        <v>0</v>
      </c>
      <c r="S48" s="39">
        <v>1377970.99</v>
      </c>
      <c r="T48" s="39">
        <v>0</v>
      </c>
      <c r="U48" s="39">
        <v>131717.71</v>
      </c>
      <c r="V48" s="39">
        <v>0</v>
      </c>
      <c r="W48" s="39">
        <v>44880</v>
      </c>
      <c r="X48" s="39">
        <v>60438.57</v>
      </c>
      <c r="Y48" s="39">
        <v>167.62</v>
      </c>
      <c r="Z48" s="39">
        <v>22059.07</v>
      </c>
      <c r="AA48" s="39">
        <v>0</v>
      </c>
      <c r="AB48" s="39">
        <v>25622.62</v>
      </c>
      <c r="AC48" s="39">
        <v>0</v>
      </c>
      <c r="AD48" s="39">
        <v>11762.28</v>
      </c>
      <c r="AE48" s="39">
        <v>17724.150000000001</v>
      </c>
      <c r="AF48" s="39">
        <v>10448.290000000001</v>
      </c>
      <c r="AG48" s="39">
        <v>0</v>
      </c>
      <c r="AH48" s="39">
        <v>0</v>
      </c>
      <c r="AI48" s="39">
        <v>0</v>
      </c>
      <c r="AJ48" s="39">
        <v>75636.990000000005</v>
      </c>
      <c r="AK48" s="39">
        <v>804799.11</v>
      </c>
      <c r="AL48" s="39">
        <v>0</v>
      </c>
      <c r="AM48" s="39">
        <v>365487.17</v>
      </c>
      <c r="AN48" s="39">
        <v>22955.69</v>
      </c>
      <c r="AO48" s="39">
        <v>133667.32999999999</v>
      </c>
      <c r="AP48" s="39">
        <v>0</v>
      </c>
      <c r="AQ48" s="39">
        <v>30198.87</v>
      </c>
      <c r="AR48" s="39">
        <v>7956.47</v>
      </c>
      <c r="AS48" s="39">
        <v>3328.14</v>
      </c>
      <c r="AT48" s="39">
        <v>12101.48</v>
      </c>
      <c r="AU48" s="39">
        <v>0</v>
      </c>
      <c r="AV48" s="39">
        <v>27672.89</v>
      </c>
      <c r="AW48" s="39">
        <v>0</v>
      </c>
      <c r="AX48" s="39">
        <v>33009.019999999997</v>
      </c>
      <c r="AY48" s="39">
        <v>3853.83</v>
      </c>
      <c r="AZ48" s="39">
        <v>36703.15</v>
      </c>
      <c r="BA48" s="39">
        <v>18864</v>
      </c>
      <c r="BB48" s="39">
        <v>74977.16</v>
      </c>
      <c r="BC48" s="39">
        <v>75292.33</v>
      </c>
      <c r="BD48" s="39">
        <v>6844.52</v>
      </c>
      <c r="BE48" s="39">
        <v>0</v>
      </c>
      <c r="BF48" s="39">
        <v>6612.84</v>
      </c>
      <c r="BG48" s="39">
        <v>654</v>
      </c>
      <c r="BH48" s="39">
        <v>20939.25</v>
      </c>
      <c r="BI48" s="39">
        <v>75648.23</v>
      </c>
      <c r="BJ48" s="39">
        <v>117620.81</v>
      </c>
      <c r="BK48" s="39">
        <v>67755.509999999995</v>
      </c>
      <c r="BL48" s="39">
        <v>24334.34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6000</v>
      </c>
      <c r="BV48" s="39">
        <v>0</v>
      </c>
      <c r="BW48" s="39">
        <v>0</v>
      </c>
      <c r="BX48" s="39">
        <v>0</v>
      </c>
      <c r="BY48" s="39">
        <v>0</v>
      </c>
      <c r="BZ48" s="39">
        <v>0</v>
      </c>
      <c r="CA48" s="39">
        <v>-119572</v>
      </c>
      <c r="CB48" s="111">
        <v>0</v>
      </c>
      <c r="CC48" s="112"/>
      <c r="CD48" s="39">
        <v>0</v>
      </c>
      <c r="CE48" s="39">
        <v>0</v>
      </c>
    </row>
    <row r="49" spans="1:83" x14ac:dyDescent="0.3">
      <c r="A49" s="39">
        <v>302</v>
      </c>
      <c r="B49" s="39">
        <v>2079</v>
      </c>
      <c r="C49" s="39" t="s">
        <v>357</v>
      </c>
      <c r="D49" s="39" t="s">
        <v>126</v>
      </c>
      <c r="E49" s="39" t="s">
        <v>132</v>
      </c>
      <c r="F49" s="39">
        <v>0</v>
      </c>
      <c r="G49" s="39">
        <v>0</v>
      </c>
      <c r="H49" s="39" t="s">
        <v>317</v>
      </c>
      <c r="I49" s="39" t="s">
        <v>316</v>
      </c>
      <c r="J49" s="39" t="s">
        <v>128</v>
      </c>
      <c r="K49" s="39" t="s">
        <v>315</v>
      </c>
      <c r="L49" s="39" t="s">
        <v>128</v>
      </c>
      <c r="M49" s="39" t="s">
        <v>127</v>
      </c>
      <c r="N49" s="39" t="s">
        <v>126</v>
      </c>
      <c r="O49" s="39" t="s">
        <v>126</v>
      </c>
      <c r="P49" s="39">
        <v>112119</v>
      </c>
      <c r="Q49" s="39">
        <v>0</v>
      </c>
      <c r="R49" s="39">
        <v>0</v>
      </c>
      <c r="S49" s="39">
        <v>2041788.65</v>
      </c>
      <c r="T49" s="39">
        <v>0</v>
      </c>
      <c r="U49" s="39">
        <v>0</v>
      </c>
      <c r="V49" s="39">
        <v>0</v>
      </c>
      <c r="W49" s="39">
        <v>54120</v>
      </c>
      <c r="X49" s="39">
        <v>1600</v>
      </c>
      <c r="Y49" s="39">
        <v>26.41</v>
      </c>
      <c r="Z49" s="39">
        <v>0</v>
      </c>
      <c r="AA49" s="39">
        <v>0</v>
      </c>
      <c r="AB49" s="39">
        <v>13686.77</v>
      </c>
      <c r="AC49" s="39">
        <v>2364.75</v>
      </c>
      <c r="AD49" s="39">
        <v>0</v>
      </c>
      <c r="AE49" s="39">
        <v>5689.8</v>
      </c>
      <c r="AF49" s="39">
        <v>804.35</v>
      </c>
      <c r="AG49" s="39">
        <v>0</v>
      </c>
      <c r="AH49" s="39">
        <v>0</v>
      </c>
      <c r="AI49" s="39">
        <v>0</v>
      </c>
      <c r="AJ49" s="39">
        <v>92523.96</v>
      </c>
      <c r="AK49" s="39">
        <v>1222264.31</v>
      </c>
      <c r="AL49" s="39">
        <v>0</v>
      </c>
      <c r="AM49" s="39">
        <v>216818.04</v>
      </c>
      <c r="AN49" s="39">
        <v>37792.9</v>
      </c>
      <c r="AO49" s="39">
        <v>108133.32</v>
      </c>
      <c r="AP49" s="39">
        <v>0</v>
      </c>
      <c r="AQ49" s="39">
        <v>49285.74</v>
      </c>
      <c r="AR49" s="39">
        <v>16253.22</v>
      </c>
      <c r="AS49" s="39">
        <v>5736.53</v>
      </c>
      <c r="AT49" s="39">
        <v>753.64</v>
      </c>
      <c r="AU49" s="39">
        <v>0</v>
      </c>
      <c r="AV49" s="39">
        <v>19602.46</v>
      </c>
      <c r="AW49" s="39">
        <v>0</v>
      </c>
      <c r="AX49" s="39">
        <v>50840.15</v>
      </c>
      <c r="AY49" s="39">
        <v>4324.59</v>
      </c>
      <c r="AZ49" s="39">
        <v>30022.720000000001</v>
      </c>
      <c r="BA49" s="39">
        <v>28296</v>
      </c>
      <c r="BB49" s="39">
        <v>14614.28</v>
      </c>
      <c r="BC49" s="39">
        <v>44790.39</v>
      </c>
      <c r="BD49" s="39">
        <v>38590.160000000003</v>
      </c>
      <c r="BE49" s="39">
        <v>0</v>
      </c>
      <c r="BF49" s="39">
        <v>15506.61</v>
      </c>
      <c r="BG49" s="39">
        <v>908</v>
      </c>
      <c r="BH49" s="39">
        <v>87449.7</v>
      </c>
      <c r="BI49" s="39">
        <v>85978.7</v>
      </c>
      <c r="BJ49" s="39">
        <v>16509</v>
      </c>
      <c r="BK49" s="39">
        <v>46463.02</v>
      </c>
      <c r="BL49" s="39">
        <v>43209.120000000003</v>
      </c>
      <c r="BM49" s="39">
        <v>0</v>
      </c>
      <c r="BN49" s="39">
        <v>0</v>
      </c>
      <c r="BO49" s="39">
        <v>0</v>
      </c>
      <c r="BP49" s="39">
        <v>910.09</v>
      </c>
      <c r="BQ49" s="39">
        <v>0</v>
      </c>
      <c r="BR49" s="39">
        <v>0</v>
      </c>
      <c r="BS49" s="39">
        <v>0</v>
      </c>
      <c r="BT49" s="39">
        <v>0</v>
      </c>
      <c r="BU49" s="39">
        <v>6000</v>
      </c>
      <c r="BV49" s="39">
        <v>0</v>
      </c>
      <c r="BW49" s="39">
        <v>0</v>
      </c>
      <c r="BX49" s="39">
        <v>0</v>
      </c>
      <c r="BY49" s="39">
        <v>0</v>
      </c>
      <c r="BZ49" s="39">
        <v>0</v>
      </c>
      <c r="CA49" s="39">
        <v>139671</v>
      </c>
      <c r="CB49" s="111">
        <v>0</v>
      </c>
      <c r="CC49" s="112"/>
      <c r="CD49" s="39">
        <v>0</v>
      </c>
      <c r="CE49" s="39">
        <v>0</v>
      </c>
    </row>
    <row r="50" spans="1:83" ht="39.6" x14ac:dyDescent="0.3">
      <c r="A50" s="39">
        <v>302</v>
      </c>
      <c r="B50" s="39">
        <v>3300</v>
      </c>
      <c r="C50" s="39" t="s">
        <v>356</v>
      </c>
      <c r="D50" s="39" t="s">
        <v>126</v>
      </c>
      <c r="E50" s="39" t="s">
        <v>132</v>
      </c>
      <c r="F50" s="39">
        <v>0</v>
      </c>
      <c r="G50" s="39">
        <v>1</v>
      </c>
      <c r="H50" s="39" t="s">
        <v>317</v>
      </c>
      <c r="I50" s="39" t="s">
        <v>316</v>
      </c>
      <c r="J50" s="39" t="s">
        <v>128</v>
      </c>
      <c r="K50" s="39" t="s">
        <v>315</v>
      </c>
      <c r="L50" s="39" t="s">
        <v>128</v>
      </c>
      <c r="M50" s="39" t="s">
        <v>127</v>
      </c>
      <c r="N50" s="39" t="s">
        <v>126</v>
      </c>
      <c r="O50" s="39" t="s">
        <v>126</v>
      </c>
      <c r="P50" s="39">
        <v>31136</v>
      </c>
      <c r="Q50" s="39">
        <v>0</v>
      </c>
      <c r="R50" s="39">
        <v>0</v>
      </c>
      <c r="S50" s="39">
        <v>936534.16</v>
      </c>
      <c r="T50" s="39">
        <v>0</v>
      </c>
      <c r="U50" s="39">
        <v>24985.35</v>
      </c>
      <c r="V50" s="39">
        <v>0</v>
      </c>
      <c r="W50" s="39">
        <v>104280</v>
      </c>
      <c r="X50" s="39">
        <v>3600</v>
      </c>
      <c r="Y50" s="39">
        <v>200</v>
      </c>
      <c r="Z50" s="39">
        <v>948</v>
      </c>
      <c r="AA50" s="39">
        <v>0</v>
      </c>
      <c r="AB50" s="39">
        <v>17004.54</v>
      </c>
      <c r="AC50" s="39">
        <v>7347.81</v>
      </c>
      <c r="AD50" s="39">
        <v>10602.89</v>
      </c>
      <c r="AE50" s="39">
        <v>10200.719999999999</v>
      </c>
      <c r="AF50" s="39">
        <v>1561.74</v>
      </c>
      <c r="AG50" s="39">
        <v>0</v>
      </c>
      <c r="AH50" s="39">
        <v>0</v>
      </c>
      <c r="AI50" s="39">
        <v>0</v>
      </c>
      <c r="AJ50" s="39">
        <v>43207.040000000001</v>
      </c>
      <c r="AK50" s="39">
        <v>604536.24</v>
      </c>
      <c r="AL50" s="39">
        <v>0</v>
      </c>
      <c r="AM50" s="39">
        <v>217934.11</v>
      </c>
      <c r="AN50" s="39">
        <v>34526.28</v>
      </c>
      <c r="AO50" s="39">
        <v>36267.599999999999</v>
      </c>
      <c r="AP50" s="39">
        <v>0</v>
      </c>
      <c r="AQ50" s="39">
        <v>10574.51</v>
      </c>
      <c r="AR50" s="39">
        <v>47295.19</v>
      </c>
      <c r="AS50" s="39">
        <v>3681</v>
      </c>
      <c r="AT50" s="39">
        <v>9595.1200000000008</v>
      </c>
      <c r="AU50" s="39">
        <v>0</v>
      </c>
      <c r="AV50" s="39">
        <v>6994.48</v>
      </c>
      <c r="AW50" s="39">
        <v>964.22</v>
      </c>
      <c r="AX50" s="39">
        <v>22145.89</v>
      </c>
      <c r="AY50" s="39">
        <v>7903.44</v>
      </c>
      <c r="AZ50" s="39">
        <v>11103.58</v>
      </c>
      <c r="BA50" s="39">
        <v>2754.23</v>
      </c>
      <c r="BB50" s="39">
        <v>4799.8599999999997</v>
      </c>
      <c r="BC50" s="39">
        <v>27831.68</v>
      </c>
      <c r="BD50" s="39">
        <v>8471.0300000000007</v>
      </c>
      <c r="BE50" s="39">
        <v>0</v>
      </c>
      <c r="BF50" s="39">
        <v>17978.2</v>
      </c>
      <c r="BG50" s="39">
        <v>5299.02</v>
      </c>
      <c r="BH50" s="39">
        <v>481.43</v>
      </c>
      <c r="BI50" s="39">
        <v>50610.1</v>
      </c>
      <c r="BJ50" s="39">
        <v>16884.400000000001</v>
      </c>
      <c r="BK50" s="39">
        <v>74881.119999999995</v>
      </c>
      <c r="BL50" s="39">
        <v>30618.52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6000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-62523</v>
      </c>
      <c r="CB50" s="111">
        <v>0</v>
      </c>
      <c r="CC50" s="112"/>
      <c r="CD50" s="39">
        <v>0</v>
      </c>
      <c r="CE50" s="39">
        <v>0</v>
      </c>
    </row>
    <row r="51" spans="1:83" ht="39.6" x14ac:dyDescent="0.3">
      <c r="A51" s="39">
        <v>302</v>
      </c>
      <c r="B51" s="39">
        <v>3302</v>
      </c>
      <c r="C51" s="39" t="s">
        <v>355</v>
      </c>
      <c r="D51" s="39" t="s">
        <v>126</v>
      </c>
      <c r="E51" s="39" t="s">
        <v>132</v>
      </c>
      <c r="F51" s="39">
        <v>0</v>
      </c>
      <c r="G51" s="39">
        <v>0</v>
      </c>
      <c r="H51" s="39" t="s">
        <v>317</v>
      </c>
      <c r="I51" s="39" t="s">
        <v>316</v>
      </c>
      <c r="J51" s="39" t="s">
        <v>128</v>
      </c>
      <c r="K51" s="39" t="s">
        <v>315</v>
      </c>
      <c r="L51" s="39" t="s">
        <v>128</v>
      </c>
      <c r="M51" s="39" t="s">
        <v>127</v>
      </c>
      <c r="N51" s="39" t="s">
        <v>126</v>
      </c>
      <c r="O51" s="39" t="s">
        <v>126</v>
      </c>
      <c r="P51" s="39">
        <v>305865</v>
      </c>
      <c r="Q51" s="39">
        <v>0</v>
      </c>
      <c r="R51" s="39">
        <v>0</v>
      </c>
      <c r="S51" s="39">
        <v>989327.33</v>
      </c>
      <c r="T51" s="39">
        <v>0</v>
      </c>
      <c r="U51" s="39">
        <v>60103.06</v>
      </c>
      <c r="V51" s="39">
        <v>0</v>
      </c>
      <c r="W51" s="39">
        <v>30680</v>
      </c>
      <c r="X51" s="39">
        <v>5587.8</v>
      </c>
      <c r="Y51" s="39">
        <v>11850</v>
      </c>
      <c r="Z51" s="39">
        <v>73003.63</v>
      </c>
      <c r="AA51" s="39">
        <v>0</v>
      </c>
      <c r="AB51" s="39">
        <v>34688.449999999997</v>
      </c>
      <c r="AC51" s="39">
        <v>5278</v>
      </c>
      <c r="AD51" s="39">
        <v>0</v>
      </c>
      <c r="AE51" s="39">
        <v>42227.24</v>
      </c>
      <c r="AF51" s="39">
        <v>20676.09</v>
      </c>
      <c r="AG51" s="39">
        <v>0</v>
      </c>
      <c r="AH51" s="39">
        <v>0</v>
      </c>
      <c r="AI51" s="39">
        <v>0</v>
      </c>
      <c r="AJ51" s="39">
        <v>51200.07</v>
      </c>
      <c r="AK51" s="39">
        <v>580298.69999999995</v>
      </c>
      <c r="AL51" s="39">
        <v>0</v>
      </c>
      <c r="AM51" s="39">
        <v>207895.75</v>
      </c>
      <c r="AN51" s="39">
        <v>35977.19</v>
      </c>
      <c r="AO51" s="39">
        <v>45184.26</v>
      </c>
      <c r="AP51" s="39">
        <v>0</v>
      </c>
      <c r="AQ51" s="39">
        <v>64012.62</v>
      </c>
      <c r="AR51" s="39">
        <v>1597.45</v>
      </c>
      <c r="AS51" s="39">
        <v>7294.42</v>
      </c>
      <c r="AT51" s="39">
        <v>4525.6099999999997</v>
      </c>
      <c r="AU51" s="39">
        <v>6117.05</v>
      </c>
      <c r="AV51" s="39">
        <v>28182.35</v>
      </c>
      <c r="AW51" s="39">
        <v>6130.66</v>
      </c>
      <c r="AX51" s="39">
        <v>13005.95</v>
      </c>
      <c r="AY51" s="39">
        <v>1794.88</v>
      </c>
      <c r="AZ51" s="39">
        <v>14811.69</v>
      </c>
      <c r="BA51" s="39">
        <v>4108.0200000000004</v>
      </c>
      <c r="BB51" s="39">
        <v>2500.33</v>
      </c>
      <c r="BC51" s="39">
        <v>68368.53</v>
      </c>
      <c r="BD51" s="39">
        <v>13883.74</v>
      </c>
      <c r="BE51" s="39">
        <v>0</v>
      </c>
      <c r="BF51" s="39">
        <v>8833.69</v>
      </c>
      <c r="BG51" s="39">
        <v>3298.33</v>
      </c>
      <c r="BH51" s="39">
        <v>16966.59</v>
      </c>
      <c r="BI51" s="39">
        <v>78010.38</v>
      </c>
      <c r="BJ51" s="39">
        <v>1437</v>
      </c>
      <c r="BK51" s="39">
        <v>42010.86</v>
      </c>
      <c r="BL51" s="39">
        <v>24291.62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0</v>
      </c>
      <c r="BS51" s="39">
        <v>0</v>
      </c>
      <c r="BT51" s="39">
        <v>0</v>
      </c>
      <c r="BU51" s="39">
        <v>6000</v>
      </c>
      <c r="BV51" s="39">
        <v>0</v>
      </c>
      <c r="BW51" s="39">
        <v>0</v>
      </c>
      <c r="BX51" s="39">
        <v>0</v>
      </c>
      <c r="BY51" s="39">
        <v>0</v>
      </c>
      <c r="BZ51" s="39">
        <v>21058</v>
      </c>
      <c r="CA51" s="39">
        <v>328891</v>
      </c>
      <c r="CB51" s="111">
        <v>0</v>
      </c>
      <c r="CC51" s="112"/>
      <c r="CD51" s="39">
        <v>0</v>
      </c>
      <c r="CE51" s="39">
        <v>0</v>
      </c>
    </row>
    <row r="52" spans="1:83" ht="26.4" x14ac:dyDescent="0.3">
      <c r="A52" s="39">
        <v>302</v>
      </c>
      <c r="B52" s="39">
        <v>3304</v>
      </c>
      <c r="C52" s="39" t="s">
        <v>354</v>
      </c>
      <c r="D52" s="39" t="s">
        <v>126</v>
      </c>
      <c r="E52" s="39" t="s">
        <v>132</v>
      </c>
      <c r="F52" s="39">
        <v>0</v>
      </c>
      <c r="G52" s="39">
        <v>0</v>
      </c>
      <c r="H52" s="39" t="s">
        <v>317</v>
      </c>
      <c r="I52" s="39" t="s">
        <v>316</v>
      </c>
      <c r="J52" s="39" t="s">
        <v>128</v>
      </c>
      <c r="K52" s="39" t="s">
        <v>315</v>
      </c>
      <c r="L52" s="39" t="s">
        <v>128</v>
      </c>
      <c r="M52" s="39" t="s">
        <v>127</v>
      </c>
      <c r="N52" s="39" t="s">
        <v>126</v>
      </c>
      <c r="O52" s="39" t="s">
        <v>126</v>
      </c>
      <c r="P52" s="39">
        <v>208563</v>
      </c>
      <c r="Q52" s="39">
        <v>0</v>
      </c>
      <c r="R52" s="39">
        <v>0</v>
      </c>
      <c r="S52" s="39">
        <v>1230313.03</v>
      </c>
      <c r="T52" s="39">
        <v>0</v>
      </c>
      <c r="U52" s="39">
        <v>51930.7</v>
      </c>
      <c r="V52" s="39">
        <v>0</v>
      </c>
      <c r="W52" s="39">
        <v>88740</v>
      </c>
      <c r="X52" s="39">
        <v>0</v>
      </c>
      <c r="Y52" s="39">
        <v>8779.9699999999993</v>
      </c>
      <c r="Z52" s="39">
        <v>66274.320000000007</v>
      </c>
      <c r="AA52" s="39">
        <v>0</v>
      </c>
      <c r="AB52" s="39">
        <v>51019.6</v>
      </c>
      <c r="AC52" s="39">
        <v>6916</v>
      </c>
      <c r="AD52" s="39">
        <v>364</v>
      </c>
      <c r="AE52" s="39">
        <v>14874.15</v>
      </c>
      <c r="AF52" s="39">
        <v>11813.1</v>
      </c>
      <c r="AG52" s="39">
        <v>0</v>
      </c>
      <c r="AH52" s="39">
        <v>0</v>
      </c>
      <c r="AI52" s="39">
        <v>0</v>
      </c>
      <c r="AJ52" s="39">
        <v>51805.120000000003</v>
      </c>
      <c r="AK52" s="39">
        <v>666649.31999999995</v>
      </c>
      <c r="AL52" s="39">
        <v>0</v>
      </c>
      <c r="AM52" s="39">
        <v>297050.36</v>
      </c>
      <c r="AN52" s="39">
        <v>35581.54</v>
      </c>
      <c r="AO52" s="39">
        <v>69687.259999999995</v>
      </c>
      <c r="AP52" s="39">
        <v>0</v>
      </c>
      <c r="AQ52" s="39">
        <v>22497.5</v>
      </c>
      <c r="AR52" s="39">
        <v>12788.11</v>
      </c>
      <c r="AS52" s="39">
        <v>5556.74</v>
      </c>
      <c r="AT52" s="39">
        <v>12043.55</v>
      </c>
      <c r="AU52" s="39">
        <v>2404.7600000000002</v>
      </c>
      <c r="AV52" s="39">
        <v>36483.519999999997</v>
      </c>
      <c r="AW52" s="39">
        <v>0</v>
      </c>
      <c r="AX52" s="39">
        <v>27015.41</v>
      </c>
      <c r="AY52" s="39">
        <v>3161.15</v>
      </c>
      <c r="AZ52" s="39">
        <v>21653.02</v>
      </c>
      <c r="BA52" s="39">
        <v>3411.09</v>
      </c>
      <c r="BB52" s="39">
        <v>9273.77</v>
      </c>
      <c r="BC52" s="39">
        <v>59280.25</v>
      </c>
      <c r="BD52" s="39">
        <v>14131.02</v>
      </c>
      <c r="BE52" s="39">
        <v>0</v>
      </c>
      <c r="BF52" s="39">
        <v>12863.5</v>
      </c>
      <c r="BG52" s="39">
        <v>1861.81</v>
      </c>
      <c r="BH52" s="39">
        <v>7952.2</v>
      </c>
      <c r="BI52" s="39">
        <v>62856.66</v>
      </c>
      <c r="BJ52" s="39">
        <v>78438.740000000005</v>
      </c>
      <c r="BK52" s="39">
        <v>111640.65</v>
      </c>
      <c r="BL52" s="39">
        <v>47071.06</v>
      </c>
      <c r="BM52" s="39">
        <v>0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</v>
      </c>
      <c r="BT52" s="39">
        <v>0</v>
      </c>
      <c r="BU52" s="39">
        <v>6000</v>
      </c>
      <c r="BV52" s="39">
        <v>0</v>
      </c>
      <c r="BW52" s="39">
        <v>0</v>
      </c>
      <c r="BX52" s="39">
        <v>0</v>
      </c>
      <c r="BY52" s="39">
        <v>1</v>
      </c>
      <c r="BZ52" s="39">
        <v>0</v>
      </c>
      <c r="CA52" s="39">
        <v>170040</v>
      </c>
      <c r="CB52" s="111">
        <v>0</v>
      </c>
      <c r="CC52" s="112"/>
      <c r="CD52" s="39">
        <v>0</v>
      </c>
      <c r="CE52" s="39">
        <v>0</v>
      </c>
    </row>
    <row r="53" spans="1:83" ht="39.6" x14ac:dyDescent="0.3">
      <c r="A53" s="39">
        <v>302</v>
      </c>
      <c r="B53" s="39">
        <v>3305</v>
      </c>
      <c r="C53" s="39" t="s">
        <v>353</v>
      </c>
      <c r="D53" s="39" t="s">
        <v>126</v>
      </c>
      <c r="E53" s="39" t="s">
        <v>132</v>
      </c>
      <c r="F53" s="39">
        <v>0</v>
      </c>
      <c r="G53" s="39">
        <v>0</v>
      </c>
      <c r="H53" s="39" t="s">
        <v>317</v>
      </c>
      <c r="I53" s="39" t="s">
        <v>316</v>
      </c>
      <c r="J53" s="39" t="s">
        <v>128</v>
      </c>
      <c r="K53" s="39" t="s">
        <v>315</v>
      </c>
      <c r="L53" s="39" t="s">
        <v>128</v>
      </c>
      <c r="M53" s="39" t="s">
        <v>127</v>
      </c>
      <c r="N53" s="39" t="s">
        <v>126</v>
      </c>
      <c r="O53" s="39" t="s">
        <v>126</v>
      </c>
      <c r="P53" s="39">
        <v>170063</v>
      </c>
      <c r="Q53" s="39">
        <v>0</v>
      </c>
      <c r="R53" s="39">
        <v>0</v>
      </c>
      <c r="S53" s="39">
        <v>624831.26</v>
      </c>
      <c r="T53" s="39">
        <v>0</v>
      </c>
      <c r="U53" s="39">
        <v>13737.5</v>
      </c>
      <c r="V53" s="39">
        <v>0</v>
      </c>
      <c r="W53" s="39">
        <v>14180.04</v>
      </c>
      <c r="X53" s="39">
        <v>1500</v>
      </c>
      <c r="Y53" s="39">
        <v>0</v>
      </c>
      <c r="Z53" s="39">
        <v>7123.96</v>
      </c>
      <c r="AA53" s="39">
        <v>0</v>
      </c>
      <c r="AB53" s="39">
        <v>21230</v>
      </c>
      <c r="AC53" s="39">
        <v>0</v>
      </c>
      <c r="AD53" s="39">
        <v>0</v>
      </c>
      <c r="AE53" s="39">
        <v>21653.32</v>
      </c>
      <c r="AF53" s="39">
        <v>23773.119999999999</v>
      </c>
      <c r="AG53" s="39">
        <v>0</v>
      </c>
      <c r="AH53" s="39">
        <v>0</v>
      </c>
      <c r="AI53" s="39">
        <v>0</v>
      </c>
      <c r="AJ53" s="39">
        <v>45075.040000000001</v>
      </c>
      <c r="AK53" s="39">
        <v>405884.13</v>
      </c>
      <c r="AL53" s="39">
        <v>0</v>
      </c>
      <c r="AM53" s="39">
        <v>86272.22</v>
      </c>
      <c r="AN53" s="39">
        <v>38593.279999999999</v>
      </c>
      <c r="AO53" s="39">
        <v>32978.78</v>
      </c>
      <c r="AP53" s="39">
        <v>0</v>
      </c>
      <c r="AQ53" s="39">
        <v>26971.05</v>
      </c>
      <c r="AR53" s="39">
        <v>8739.07</v>
      </c>
      <c r="AS53" s="39">
        <v>8634.69</v>
      </c>
      <c r="AT53" s="39">
        <v>4895.63</v>
      </c>
      <c r="AU53" s="39">
        <v>794.52</v>
      </c>
      <c r="AV53" s="39">
        <v>17341.189999999999</v>
      </c>
      <c r="AW53" s="39">
        <v>15.19</v>
      </c>
      <c r="AX53" s="39">
        <v>812.33</v>
      </c>
      <c r="AY53" s="39">
        <v>1951.4</v>
      </c>
      <c r="AZ53" s="39">
        <v>13564.98</v>
      </c>
      <c r="BA53" s="39">
        <v>1555.19</v>
      </c>
      <c r="BB53" s="39">
        <v>5665.51</v>
      </c>
      <c r="BC53" s="39">
        <v>53380.87</v>
      </c>
      <c r="BD53" s="39">
        <v>22954.28</v>
      </c>
      <c r="BE53" s="39">
        <v>0</v>
      </c>
      <c r="BF53" s="39">
        <v>7477.97</v>
      </c>
      <c r="BG53" s="39">
        <v>3504.59</v>
      </c>
      <c r="BH53" s="39">
        <v>3697.43</v>
      </c>
      <c r="BI53" s="39">
        <v>51739.53</v>
      </c>
      <c r="BJ53" s="39">
        <v>7894.34</v>
      </c>
      <c r="BK53" s="39">
        <v>44356.46</v>
      </c>
      <c r="BL53" s="39">
        <v>16244.61</v>
      </c>
      <c r="BM53" s="39">
        <v>0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6000</v>
      </c>
      <c r="BV53" s="39">
        <v>0</v>
      </c>
      <c r="BW53" s="39">
        <v>0</v>
      </c>
      <c r="BX53" s="39">
        <v>0</v>
      </c>
      <c r="BY53" s="39">
        <v>0</v>
      </c>
      <c r="BZ53" s="39">
        <v>0</v>
      </c>
      <c r="CA53" s="39">
        <v>77248</v>
      </c>
      <c r="CB53" s="111">
        <v>0</v>
      </c>
      <c r="CC53" s="112"/>
      <c r="CD53" s="39">
        <v>0</v>
      </c>
      <c r="CE53" s="39">
        <v>0</v>
      </c>
    </row>
    <row r="54" spans="1:83" ht="26.4" x14ac:dyDescent="0.3">
      <c r="A54" s="39">
        <v>302</v>
      </c>
      <c r="B54" s="39">
        <v>3307</v>
      </c>
      <c r="C54" s="39" t="s">
        <v>352</v>
      </c>
      <c r="D54" s="39" t="s">
        <v>126</v>
      </c>
      <c r="E54" s="39" t="s">
        <v>132</v>
      </c>
      <c r="F54" s="39">
        <v>0</v>
      </c>
      <c r="G54" s="39">
        <v>0</v>
      </c>
      <c r="H54" s="39" t="s">
        <v>317</v>
      </c>
      <c r="I54" s="39" t="s">
        <v>316</v>
      </c>
      <c r="J54" s="39" t="s">
        <v>128</v>
      </c>
      <c r="K54" s="39" t="s">
        <v>315</v>
      </c>
      <c r="L54" s="39" t="s">
        <v>128</v>
      </c>
      <c r="M54" s="39" t="s">
        <v>127</v>
      </c>
      <c r="N54" s="39" t="s">
        <v>126</v>
      </c>
      <c r="O54" s="39" t="s">
        <v>126</v>
      </c>
      <c r="P54" s="39">
        <v>114071</v>
      </c>
      <c r="Q54" s="39">
        <v>0</v>
      </c>
      <c r="R54" s="39">
        <v>0</v>
      </c>
      <c r="S54" s="39">
        <v>1036010.31</v>
      </c>
      <c r="T54" s="39">
        <v>0</v>
      </c>
      <c r="U54" s="39">
        <v>3523.33</v>
      </c>
      <c r="V54" s="39">
        <v>0</v>
      </c>
      <c r="W54" s="39">
        <v>34702.35</v>
      </c>
      <c r="X54" s="39">
        <v>600</v>
      </c>
      <c r="Y54" s="39">
        <v>370</v>
      </c>
      <c r="Z54" s="39">
        <v>91456.21</v>
      </c>
      <c r="AA54" s="39">
        <v>0</v>
      </c>
      <c r="AB54" s="39">
        <v>33132.699999999997</v>
      </c>
      <c r="AC54" s="39">
        <v>16816.57</v>
      </c>
      <c r="AD54" s="39">
        <v>0</v>
      </c>
      <c r="AE54" s="39">
        <v>65186.93</v>
      </c>
      <c r="AF54" s="39">
        <v>22155</v>
      </c>
      <c r="AG54" s="39">
        <v>0</v>
      </c>
      <c r="AH54" s="39">
        <v>0</v>
      </c>
      <c r="AI54" s="39">
        <v>0</v>
      </c>
      <c r="AJ54" s="39">
        <v>55978.03</v>
      </c>
      <c r="AK54" s="39">
        <v>623402.85</v>
      </c>
      <c r="AL54" s="39">
        <v>0</v>
      </c>
      <c r="AM54" s="39">
        <v>222597.15</v>
      </c>
      <c r="AN54" s="39">
        <v>53810.1</v>
      </c>
      <c r="AO54" s="39">
        <v>35654.21</v>
      </c>
      <c r="AP54" s="39">
        <v>0</v>
      </c>
      <c r="AQ54" s="39">
        <v>17556.939999999999</v>
      </c>
      <c r="AR54" s="39">
        <v>8632.02</v>
      </c>
      <c r="AS54" s="39">
        <v>1988.44</v>
      </c>
      <c r="AT54" s="39">
        <v>8796.9</v>
      </c>
      <c r="AU54" s="39">
        <v>1370.82</v>
      </c>
      <c r="AV54" s="39">
        <v>79412.19</v>
      </c>
      <c r="AW54" s="39">
        <v>1525.7</v>
      </c>
      <c r="AX54" s="39">
        <v>6679.09</v>
      </c>
      <c r="AY54" s="39">
        <v>6858.49</v>
      </c>
      <c r="AZ54" s="39">
        <v>27999.89</v>
      </c>
      <c r="BA54" s="39">
        <v>3980.41</v>
      </c>
      <c r="BB54" s="39">
        <v>13469.4</v>
      </c>
      <c r="BC54" s="39">
        <v>66150.52</v>
      </c>
      <c r="BD54" s="39">
        <v>16053.07</v>
      </c>
      <c r="BE54" s="39">
        <v>0</v>
      </c>
      <c r="BF54" s="39">
        <v>11164.14</v>
      </c>
      <c r="BG54" s="39">
        <v>11476.57</v>
      </c>
      <c r="BH54" s="39">
        <v>600.21</v>
      </c>
      <c r="BI54" s="39">
        <v>73835.88</v>
      </c>
      <c r="BJ54" s="39">
        <v>49191.98</v>
      </c>
      <c r="BK54" s="39">
        <v>57342.74</v>
      </c>
      <c r="BL54" s="39">
        <v>27189.72</v>
      </c>
      <c r="BM54" s="39">
        <v>0</v>
      </c>
      <c r="BN54" s="39">
        <v>0</v>
      </c>
      <c r="BO54" s="39">
        <v>0</v>
      </c>
      <c r="BP54" s="39">
        <v>0</v>
      </c>
      <c r="BQ54" s="39">
        <v>0</v>
      </c>
      <c r="BR54" s="39">
        <v>0</v>
      </c>
      <c r="BS54" s="39">
        <v>0</v>
      </c>
      <c r="BT54" s="39">
        <v>0</v>
      </c>
      <c r="BU54" s="39">
        <v>6000</v>
      </c>
      <c r="BV54" s="39">
        <v>0</v>
      </c>
      <c r="BW54" s="39">
        <v>0</v>
      </c>
      <c r="BX54" s="39">
        <v>0</v>
      </c>
      <c r="BY54" s="39">
        <v>0</v>
      </c>
      <c r="BZ54" s="39">
        <v>0</v>
      </c>
      <c r="CA54" s="39">
        <v>47263</v>
      </c>
      <c r="CB54" s="111">
        <v>0</v>
      </c>
      <c r="CC54" s="112"/>
      <c r="CD54" s="39">
        <v>0</v>
      </c>
      <c r="CE54" s="39">
        <v>0</v>
      </c>
    </row>
    <row r="55" spans="1:83" ht="26.4" x14ac:dyDescent="0.3">
      <c r="A55" s="39">
        <v>302</v>
      </c>
      <c r="B55" s="39">
        <v>3309</v>
      </c>
      <c r="C55" s="39" t="s">
        <v>171</v>
      </c>
      <c r="D55" s="39" t="s">
        <v>126</v>
      </c>
      <c r="E55" s="39" t="s">
        <v>132</v>
      </c>
      <c r="F55" s="39">
        <v>0</v>
      </c>
      <c r="G55" s="39">
        <v>0</v>
      </c>
      <c r="H55" s="39" t="s">
        <v>317</v>
      </c>
      <c r="I55" s="39" t="s">
        <v>316</v>
      </c>
      <c r="J55" s="39" t="s">
        <v>128</v>
      </c>
      <c r="K55" s="39" t="s">
        <v>315</v>
      </c>
      <c r="L55" s="39" t="s">
        <v>128</v>
      </c>
      <c r="M55" s="39" t="s">
        <v>127</v>
      </c>
      <c r="N55" s="39" t="s">
        <v>126</v>
      </c>
      <c r="O55" s="39" t="s">
        <v>126</v>
      </c>
      <c r="P55" s="39">
        <v>82405</v>
      </c>
      <c r="Q55" s="39">
        <v>0</v>
      </c>
      <c r="R55" s="39">
        <v>0</v>
      </c>
      <c r="S55" s="39">
        <v>1017421.12</v>
      </c>
      <c r="T55" s="39">
        <v>0</v>
      </c>
      <c r="U55" s="39">
        <v>27907.61</v>
      </c>
      <c r="V55" s="39">
        <v>0</v>
      </c>
      <c r="W55" s="39">
        <v>35379.96</v>
      </c>
      <c r="X55" s="39">
        <v>1500</v>
      </c>
      <c r="Y55" s="39">
        <v>15569.85</v>
      </c>
      <c r="Z55" s="39">
        <v>147232.79</v>
      </c>
      <c r="AA55" s="39">
        <v>0</v>
      </c>
      <c r="AB55" s="39">
        <v>38769.79</v>
      </c>
      <c r="AC55" s="39">
        <v>0</v>
      </c>
      <c r="AD55" s="39">
        <v>2173</v>
      </c>
      <c r="AE55" s="39">
        <v>38291.949999999997</v>
      </c>
      <c r="AF55" s="39">
        <v>16358.55</v>
      </c>
      <c r="AG55" s="39">
        <v>0</v>
      </c>
      <c r="AH55" s="39">
        <v>0</v>
      </c>
      <c r="AI55" s="39">
        <v>0</v>
      </c>
      <c r="AJ55" s="39">
        <v>52870.03</v>
      </c>
      <c r="AK55" s="39">
        <v>655219.44999999995</v>
      </c>
      <c r="AL55" s="39">
        <v>1133.0999999999999</v>
      </c>
      <c r="AM55" s="39">
        <v>263968.92</v>
      </c>
      <c r="AN55" s="39">
        <v>30517.56</v>
      </c>
      <c r="AO55" s="39">
        <v>44682.32</v>
      </c>
      <c r="AP55" s="39">
        <v>0</v>
      </c>
      <c r="AQ55" s="39">
        <v>32408.67</v>
      </c>
      <c r="AR55" s="39">
        <v>12375.07</v>
      </c>
      <c r="AS55" s="39">
        <v>7003.98</v>
      </c>
      <c r="AT55" s="39">
        <v>2351.77</v>
      </c>
      <c r="AU55" s="39">
        <v>3537.41</v>
      </c>
      <c r="AV55" s="39">
        <v>10284.4</v>
      </c>
      <c r="AW55" s="39">
        <v>9904.65</v>
      </c>
      <c r="AX55" s="39">
        <v>22995.47</v>
      </c>
      <c r="AY55" s="39">
        <v>3671.08</v>
      </c>
      <c r="AZ55" s="39">
        <v>15837.47</v>
      </c>
      <c r="BA55" s="39">
        <v>4510.8</v>
      </c>
      <c r="BB55" s="39">
        <v>6657.17</v>
      </c>
      <c r="BC55" s="39">
        <v>73346.09</v>
      </c>
      <c r="BD55" s="39">
        <v>11217.94</v>
      </c>
      <c r="BE55" s="39">
        <v>0</v>
      </c>
      <c r="BF55" s="39">
        <v>6731.91</v>
      </c>
      <c r="BG55" s="39">
        <v>6381.81</v>
      </c>
      <c r="BH55" s="39">
        <v>6883.73</v>
      </c>
      <c r="BI55" s="39">
        <v>77687.199999999997</v>
      </c>
      <c r="BJ55" s="39">
        <v>700</v>
      </c>
      <c r="BK55" s="39">
        <v>25241.74</v>
      </c>
      <c r="BL55" s="39">
        <v>30774.94</v>
      </c>
      <c r="BM55" s="39">
        <v>0</v>
      </c>
      <c r="BN55" s="39">
        <v>0</v>
      </c>
      <c r="BO55" s="39">
        <v>0</v>
      </c>
      <c r="BP55" s="39">
        <v>0</v>
      </c>
      <c r="BQ55" s="39">
        <v>0</v>
      </c>
      <c r="BR55" s="39">
        <v>0</v>
      </c>
      <c r="BS55" s="39">
        <v>0</v>
      </c>
      <c r="BT55" s="39">
        <v>0</v>
      </c>
      <c r="BU55" s="39">
        <v>6000</v>
      </c>
      <c r="BV55" s="39">
        <v>0</v>
      </c>
      <c r="BW55" s="39">
        <v>0</v>
      </c>
      <c r="BX55" s="39">
        <v>0</v>
      </c>
      <c r="BY55" s="39">
        <v>0</v>
      </c>
      <c r="BZ55" s="39">
        <v>14178</v>
      </c>
      <c r="CA55" s="39">
        <v>95677</v>
      </c>
      <c r="CB55" s="111">
        <v>0</v>
      </c>
      <c r="CC55" s="112"/>
      <c r="CD55" s="39">
        <v>0</v>
      </c>
      <c r="CE55" s="39">
        <v>0</v>
      </c>
    </row>
    <row r="56" spans="1:83" ht="39.6" x14ac:dyDescent="0.3">
      <c r="A56" s="39">
        <v>302</v>
      </c>
      <c r="B56" s="39">
        <v>3311</v>
      </c>
      <c r="C56" s="39" t="s">
        <v>351</v>
      </c>
      <c r="D56" s="39" t="s">
        <v>126</v>
      </c>
      <c r="E56" s="39" t="s">
        <v>132</v>
      </c>
      <c r="F56" s="39">
        <v>0</v>
      </c>
      <c r="G56" s="39">
        <v>0</v>
      </c>
      <c r="H56" s="39" t="s">
        <v>317</v>
      </c>
      <c r="I56" s="39" t="s">
        <v>316</v>
      </c>
      <c r="J56" s="39" t="s">
        <v>128</v>
      </c>
      <c r="K56" s="39" t="s">
        <v>315</v>
      </c>
      <c r="L56" s="39" t="s">
        <v>128</v>
      </c>
      <c r="M56" s="39" t="s">
        <v>127</v>
      </c>
      <c r="N56" s="39" t="s">
        <v>126</v>
      </c>
      <c r="O56" s="39" t="s">
        <v>126</v>
      </c>
      <c r="P56" s="39">
        <v>142475</v>
      </c>
      <c r="Q56" s="39">
        <v>0</v>
      </c>
      <c r="R56" s="39">
        <v>0</v>
      </c>
      <c r="S56" s="39">
        <v>1918373.1</v>
      </c>
      <c r="T56" s="39">
        <v>0</v>
      </c>
      <c r="U56" s="39">
        <v>66855.839999999997</v>
      </c>
      <c r="V56" s="39">
        <v>0</v>
      </c>
      <c r="W56" s="39">
        <v>84940.04</v>
      </c>
      <c r="X56" s="39">
        <v>2400</v>
      </c>
      <c r="Y56" s="39">
        <v>3166</v>
      </c>
      <c r="Z56" s="39">
        <v>11722</v>
      </c>
      <c r="AA56" s="39">
        <v>90629.31</v>
      </c>
      <c r="AB56" s="39">
        <v>61530.400000000001</v>
      </c>
      <c r="AC56" s="39">
        <v>0</v>
      </c>
      <c r="AD56" s="39">
        <v>0</v>
      </c>
      <c r="AE56" s="39">
        <v>57216.73</v>
      </c>
      <c r="AF56" s="39">
        <v>25919.99</v>
      </c>
      <c r="AG56" s="39">
        <v>0</v>
      </c>
      <c r="AH56" s="39">
        <v>0</v>
      </c>
      <c r="AI56" s="39">
        <v>0</v>
      </c>
      <c r="AJ56" s="39">
        <v>87828.07</v>
      </c>
      <c r="AK56" s="39">
        <v>1051806.96</v>
      </c>
      <c r="AL56" s="39">
        <v>0</v>
      </c>
      <c r="AM56" s="39">
        <v>493655.53</v>
      </c>
      <c r="AN56" s="39">
        <v>56033.599999999999</v>
      </c>
      <c r="AO56" s="39">
        <v>76070.67</v>
      </c>
      <c r="AP56" s="39">
        <v>0</v>
      </c>
      <c r="AQ56" s="39">
        <v>41990.79</v>
      </c>
      <c r="AR56" s="39">
        <v>40489.54</v>
      </c>
      <c r="AS56" s="39">
        <v>3597.97</v>
      </c>
      <c r="AT56" s="39">
        <v>687.24</v>
      </c>
      <c r="AU56" s="39">
        <v>2156.36</v>
      </c>
      <c r="AV56" s="39">
        <v>38626.980000000003</v>
      </c>
      <c r="AW56" s="39">
        <v>6027.23</v>
      </c>
      <c r="AX56" s="39">
        <v>54385.1</v>
      </c>
      <c r="AY56" s="39">
        <v>5250.34</v>
      </c>
      <c r="AZ56" s="39">
        <v>19593</v>
      </c>
      <c r="BA56" s="39">
        <v>23894.400000000001</v>
      </c>
      <c r="BB56" s="39">
        <v>10220.35</v>
      </c>
      <c r="BC56" s="39">
        <v>98479.78</v>
      </c>
      <c r="BD56" s="39">
        <v>18889.12</v>
      </c>
      <c r="BE56" s="39">
        <v>0</v>
      </c>
      <c r="BF56" s="39">
        <v>21898.080000000002</v>
      </c>
      <c r="BG56" s="39">
        <v>9567.33</v>
      </c>
      <c r="BH56" s="39">
        <v>39672.94</v>
      </c>
      <c r="BI56" s="39">
        <v>133161.79</v>
      </c>
      <c r="BJ56" s="39">
        <v>91883.33</v>
      </c>
      <c r="BK56" s="39">
        <v>108742.97</v>
      </c>
      <c r="BL56" s="39">
        <v>33602.080000000002</v>
      </c>
      <c r="BM56" s="39">
        <v>0</v>
      </c>
      <c r="BN56" s="39">
        <v>0</v>
      </c>
      <c r="BO56" s="39">
        <v>12150</v>
      </c>
      <c r="BP56" s="39">
        <v>0</v>
      </c>
      <c r="BQ56" s="39">
        <v>0</v>
      </c>
      <c r="BR56" s="39">
        <v>0</v>
      </c>
      <c r="BS56" s="39">
        <v>0</v>
      </c>
      <c r="BT56" s="39">
        <v>12150</v>
      </c>
      <c r="BU56" s="39">
        <v>6000</v>
      </c>
      <c r="BV56" s="39">
        <v>0</v>
      </c>
      <c r="BW56" s="39">
        <v>0</v>
      </c>
      <c r="BX56" s="39">
        <v>0</v>
      </c>
      <c r="BY56" s="39">
        <v>12150</v>
      </c>
      <c r="BZ56" s="39">
        <v>0</v>
      </c>
      <c r="CA56" s="39">
        <v>60523</v>
      </c>
      <c r="CB56" s="111">
        <v>0</v>
      </c>
      <c r="CC56" s="112"/>
      <c r="CD56" s="39">
        <v>0</v>
      </c>
      <c r="CE56" s="39">
        <v>0</v>
      </c>
    </row>
    <row r="57" spans="1:83" ht="26.4" x14ac:dyDescent="0.3">
      <c r="A57" s="39">
        <v>302</v>
      </c>
      <c r="B57" s="39">
        <v>3312</v>
      </c>
      <c r="C57" s="39" t="s">
        <v>350</v>
      </c>
      <c r="D57" s="39" t="s">
        <v>126</v>
      </c>
      <c r="E57" s="39" t="s">
        <v>132</v>
      </c>
      <c r="F57" s="39">
        <v>0</v>
      </c>
      <c r="G57" s="39">
        <v>0</v>
      </c>
      <c r="H57" s="39" t="s">
        <v>317</v>
      </c>
      <c r="I57" s="39" t="s">
        <v>316</v>
      </c>
      <c r="J57" s="39" t="s">
        <v>128</v>
      </c>
      <c r="K57" s="39" t="s">
        <v>315</v>
      </c>
      <c r="L57" s="39" t="s">
        <v>128</v>
      </c>
      <c r="M57" s="39" t="s">
        <v>127</v>
      </c>
      <c r="N57" s="39" t="s">
        <v>126</v>
      </c>
      <c r="O57" s="39" t="s">
        <v>126</v>
      </c>
      <c r="P57" s="39">
        <v>118820</v>
      </c>
      <c r="Q57" s="39">
        <v>0</v>
      </c>
      <c r="R57" s="39">
        <v>0</v>
      </c>
      <c r="S57" s="39">
        <v>918530.62</v>
      </c>
      <c r="T57" s="39">
        <v>0</v>
      </c>
      <c r="U57" s="39">
        <v>35643.910000000003</v>
      </c>
      <c r="V57" s="39">
        <v>0</v>
      </c>
      <c r="W57" s="39">
        <v>40239.96</v>
      </c>
      <c r="X57" s="39">
        <v>8016.2</v>
      </c>
      <c r="Y57" s="39">
        <v>3860.41</v>
      </c>
      <c r="Z57" s="39">
        <v>30070.61</v>
      </c>
      <c r="AA57" s="39">
        <v>0</v>
      </c>
      <c r="AB57" s="39">
        <v>26668.42</v>
      </c>
      <c r="AC57" s="39">
        <v>0</v>
      </c>
      <c r="AD57" s="39">
        <v>0</v>
      </c>
      <c r="AE57" s="39">
        <v>54179.08</v>
      </c>
      <c r="AF57" s="39">
        <v>8188.87</v>
      </c>
      <c r="AG57" s="39">
        <v>0</v>
      </c>
      <c r="AH57" s="39">
        <v>0</v>
      </c>
      <c r="AI57" s="39">
        <v>0</v>
      </c>
      <c r="AJ57" s="39">
        <v>53691.03</v>
      </c>
      <c r="AK57" s="39">
        <v>630920.38</v>
      </c>
      <c r="AL57" s="39">
        <v>1379.78</v>
      </c>
      <c r="AM57" s="39">
        <v>209860.69</v>
      </c>
      <c r="AN57" s="39">
        <v>37898.620000000003</v>
      </c>
      <c r="AO57" s="39">
        <v>54141.81</v>
      </c>
      <c r="AP57" s="39">
        <v>0</v>
      </c>
      <c r="AQ57" s="39">
        <v>2977.68</v>
      </c>
      <c r="AR57" s="39">
        <v>575.84</v>
      </c>
      <c r="AS57" s="39">
        <v>4439.24</v>
      </c>
      <c r="AT57" s="39">
        <v>10001.84</v>
      </c>
      <c r="AU57" s="39">
        <v>0</v>
      </c>
      <c r="AV57" s="39">
        <v>4774.46</v>
      </c>
      <c r="AW57" s="39">
        <v>817.83</v>
      </c>
      <c r="AX57" s="39">
        <v>19723.23</v>
      </c>
      <c r="AY57" s="39">
        <v>1458.77</v>
      </c>
      <c r="AZ57" s="39">
        <v>9374.2800000000007</v>
      </c>
      <c r="BA57" s="39">
        <v>3323.14</v>
      </c>
      <c r="BB57" s="39">
        <v>8292.2000000000007</v>
      </c>
      <c r="BC57" s="39">
        <v>73994.83</v>
      </c>
      <c r="BD57" s="39">
        <v>13152.42</v>
      </c>
      <c r="BE57" s="39">
        <v>0</v>
      </c>
      <c r="BF57" s="39">
        <v>8460.83</v>
      </c>
      <c r="BG57" s="39">
        <v>8956.08</v>
      </c>
      <c r="BH57" s="39">
        <v>144.32</v>
      </c>
      <c r="BI57" s="39">
        <v>70304.5</v>
      </c>
      <c r="BJ57" s="39">
        <v>0</v>
      </c>
      <c r="BK57" s="39">
        <v>43175.1</v>
      </c>
      <c r="BL57" s="39">
        <v>28121.24</v>
      </c>
      <c r="BM57" s="39">
        <v>0</v>
      </c>
      <c r="BN57" s="39">
        <v>0</v>
      </c>
      <c r="BO57" s="39">
        <v>0</v>
      </c>
      <c r="BP57" s="39">
        <v>0</v>
      </c>
      <c r="BQ57" s="39">
        <v>0</v>
      </c>
      <c r="BR57" s="39">
        <v>0</v>
      </c>
      <c r="BS57" s="39">
        <v>0</v>
      </c>
      <c r="BT57" s="39">
        <v>0</v>
      </c>
      <c r="BU57" s="39">
        <v>6000</v>
      </c>
      <c r="BV57" s="39">
        <v>0</v>
      </c>
      <c r="BW57" s="39">
        <v>0</v>
      </c>
      <c r="BX57" s="39">
        <v>0</v>
      </c>
      <c r="BY57" s="39">
        <v>0</v>
      </c>
      <c r="BZ57" s="39">
        <v>9004</v>
      </c>
      <c r="CA57" s="39">
        <v>42636</v>
      </c>
      <c r="CB57" s="111">
        <v>0</v>
      </c>
      <c r="CC57" s="112"/>
      <c r="CD57" s="39">
        <v>0</v>
      </c>
      <c r="CE57" s="39">
        <v>0</v>
      </c>
    </row>
    <row r="58" spans="1:83" ht="26.4" x14ac:dyDescent="0.3">
      <c r="A58" s="39">
        <v>302</v>
      </c>
      <c r="B58" s="39">
        <v>3313</v>
      </c>
      <c r="C58" s="39" t="s">
        <v>349</v>
      </c>
      <c r="D58" s="39" t="s">
        <v>126</v>
      </c>
      <c r="E58" s="39" t="s">
        <v>132</v>
      </c>
      <c r="F58" s="39">
        <v>0</v>
      </c>
      <c r="G58" s="39">
        <v>0</v>
      </c>
      <c r="H58" s="39" t="s">
        <v>317</v>
      </c>
      <c r="I58" s="39" t="s">
        <v>316</v>
      </c>
      <c r="J58" s="39" t="s">
        <v>128</v>
      </c>
      <c r="K58" s="39" t="s">
        <v>315</v>
      </c>
      <c r="L58" s="39" t="s">
        <v>128</v>
      </c>
      <c r="M58" s="39" t="s">
        <v>127</v>
      </c>
      <c r="N58" s="39" t="s">
        <v>126</v>
      </c>
      <c r="O58" s="39" t="s">
        <v>126</v>
      </c>
      <c r="P58" s="39">
        <v>45619</v>
      </c>
      <c r="Q58" s="39">
        <v>0</v>
      </c>
      <c r="R58" s="39">
        <v>0</v>
      </c>
      <c r="S58" s="39">
        <v>1038185.34</v>
      </c>
      <c r="T58" s="39">
        <v>0</v>
      </c>
      <c r="U58" s="39">
        <v>19778.29</v>
      </c>
      <c r="V58" s="39">
        <v>0</v>
      </c>
      <c r="W58" s="39">
        <v>67959.960000000006</v>
      </c>
      <c r="X58" s="39">
        <v>2300</v>
      </c>
      <c r="Y58" s="39">
        <v>3877</v>
      </c>
      <c r="Z58" s="39">
        <v>21235.96</v>
      </c>
      <c r="AA58" s="39">
        <v>0</v>
      </c>
      <c r="AB58" s="39">
        <v>16990.759999999998</v>
      </c>
      <c r="AC58" s="39">
        <v>6336</v>
      </c>
      <c r="AD58" s="39">
        <v>0</v>
      </c>
      <c r="AE58" s="39">
        <v>17024.099999999999</v>
      </c>
      <c r="AF58" s="39">
        <v>4364.1000000000004</v>
      </c>
      <c r="AG58" s="39">
        <v>0</v>
      </c>
      <c r="AH58" s="39">
        <v>0</v>
      </c>
      <c r="AI58" s="39">
        <v>0</v>
      </c>
      <c r="AJ58" s="39">
        <v>39890.949999999997</v>
      </c>
      <c r="AK58" s="39">
        <v>502411.3</v>
      </c>
      <c r="AL58" s="39">
        <v>13623.11</v>
      </c>
      <c r="AM58" s="39">
        <v>197512.47</v>
      </c>
      <c r="AN58" s="39">
        <v>31782.3</v>
      </c>
      <c r="AO58" s="39">
        <v>48335.74</v>
      </c>
      <c r="AP58" s="39">
        <v>0</v>
      </c>
      <c r="AQ58" s="39">
        <v>7112.94</v>
      </c>
      <c r="AR58" s="39">
        <v>20462.28</v>
      </c>
      <c r="AS58" s="39">
        <v>2811.57</v>
      </c>
      <c r="AT58" s="39">
        <v>9128.91</v>
      </c>
      <c r="AU58" s="39">
        <v>0</v>
      </c>
      <c r="AV58" s="39">
        <v>7510.12</v>
      </c>
      <c r="AW58" s="39">
        <v>262.45</v>
      </c>
      <c r="AX58" s="39">
        <v>18034.93</v>
      </c>
      <c r="AY58" s="39">
        <v>2992.86</v>
      </c>
      <c r="AZ58" s="39">
        <v>13418.3</v>
      </c>
      <c r="BA58" s="39">
        <v>3181.07</v>
      </c>
      <c r="BB58" s="39">
        <v>4738.53</v>
      </c>
      <c r="BC58" s="39">
        <v>51294.71</v>
      </c>
      <c r="BD58" s="39">
        <v>7477.64</v>
      </c>
      <c r="BE58" s="39">
        <v>0</v>
      </c>
      <c r="BF58" s="39">
        <v>6593.71</v>
      </c>
      <c r="BG58" s="39">
        <v>6721.56</v>
      </c>
      <c r="BH58" s="39">
        <v>9709.7900000000009</v>
      </c>
      <c r="BI58" s="39">
        <v>52643.48</v>
      </c>
      <c r="BJ58" s="39">
        <v>52971.27</v>
      </c>
      <c r="BK58" s="39">
        <v>74729.09</v>
      </c>
      <c r="BL58" s="39">
        <v>29296.58</v>
      </c>
      <c r="BM58" s="39">
        <v>0</v>
      </c>
      <c r="BN58" s="39">
        <v>0</v>
      </c>
      <c r="BO58" s="39">
        <v>9411.75</v>
      </c>
      <c r="BP58" s="39">
        <v>0</v>
      </c>
      <c r="BQ58" s="39">
        <v>0</v>
      </c>
      <c r="BR58" s="39">
        <v>0</v>
      </c>
      <c r="BS58" s="39">
        <v>0</v>
      </c>
      <c r="BT58" s="39">
        <v>0</v>
      </c>
      <c r="BU58" s="39">
        <v>6000</v>
      </c>
      <c r="BV58" s="39">
        <v>0</v>
      </c>
      <c r="BW58" s="39">
        <v>0</v>
      </c>
      <c r="BX58" s="39">
        <v>0</v>
      </c>
      <c r="BY58" s="39">
        <v>0</v>
      </c>
      <c r="BZ58" s="39">
        <v>13982</v>
      </c>
      <c r="CA58" s="39">
        <v>85411</v>
      </c>
      <c r="CB58" s="111">
        <v>0</v>
      </c>
      <c r="CC58" s="112"/>
      <c r="CD58" s="39">
        <v>0</v>
      </c>
      <c r="CE58" s="39">
        <v>0</v>
      </c>
    </row>
    <row r="59" spans="1:83" ht="26.4" x14ac:dyDescent="0.3">
      <c r="A59" s="39">
        <v>302</v>
      </c>
      <c r="B59" s="39">
        <v>3314</v>
      </c>
      <c r="C59" s="39" t="s">
        <v>348</v>
      </c>
      <c r="D59" s="39" t="s">
        <v>126</v>
      </c>
      <c r="E59" s="39" t="s">
        <v>132</v>
      </c>
      <c r="F59" s="39">
        <v>0</v>
      </c>
      <c r="G59" s="39">
        <v>1</v>
      </c>
      <c r="H59" s="39" t="s">
        <v>317</v>
      </c>
      <c r="I59" s="39" t="s">
        <v>316</v>
      </c>
      <c r="J59" s="39" t="s">
        <v>128</v>
      </c>
      <c r="K59" s="39" t="s">
        <v>315</v>
      </c>
      <c r="L59" s="39" t="s">
        <v>128</v>
      </c>
      <c r="M59" s="39" t="s">
        <v>127</v>
      </c>
      <c r="N59" s="39" t="s">
        <v>126</v>
      </c>
      <c r="O59" s="39" t="s">
        <v>126</v>
      </c>
      <c r="P59" s="39">
        <v>-11762</v>
      </c>
      <c r="Q59" s="39">
        <v>0</v>
      </c>
      <c r="R59" s="39">
        <v>0</v>
      </c>
      <c r="S59" s="39">
        <v>893930.96</v>
      </c>
      <c r="T59" s="39">
        <v>0</v>
      </c>
      <c r="U59" s="39">
        <v>35005.279999999999</v>
      </c>
      <c r="V59" s="39">
        <v>0</v>
      </c>
      <c r="W59" s="39">
        <v>39559.96</v>
      </c>
      <c r="X59" s="39">
        <v>0</v>
      </c>
      <c r="Y59" s="39">
        <v>69553.070000000007</v>
      </c>
      <c r="Z59" s="39">
        <v>53324.99</v>
      </c>
      <c r="AA59" s="39">
        <v>0</v>
      </c>
      <c r="AB59" s="39">
        <v>27241.34</v>
      </c>
      <c r="AC59" s="39">
        <v>0</v>
      </c>
      <c r="AD59" s="39">
        <v>1101.3</v>
      </c>
      <c r="AE59" s="39">
        <v>40279.4</v>
      </c>
      <c r="AF59" s="39">
        <v>0</v>
      </c>
      <c r="AG59" s="39">
        <v>0</v>
      </c>
      <c r="AH59" s="39">
        <v>0</v>
      </c>
      <c r="AI59" s="39">
        <v>0</v>
      </c>
      <c r="AJ59" s="39">
        <v>53334.04</v>
      </c>
      <c r="AK59" s="39">
        <v>572581.21</v>
      </c>
      <c r="AL59" s="39">
        <v>4385.34</v>
      </c>
      <c r="AM59" s="39">
        <v>155929.64000000001</v>
      </c>
      <c r="AN59" s="39">
        <v>36477.050000000003</v>
      </c>
      <c r="AO59" s="39">
        <v>45181.13</v>
      </c>
      <c r="AP59" s="39">
        <v>0</v>
      </c>
      <c r="AQ59" s="39">
        <v>34111.35</v>
      </c>
      <c r="AR59" s="39">
        <v>4410.9399999999996</v>
      </c>
      <c r="AS59" s="39">
        <v>6951.18</v>
      </c>
      <c r="AT59" s="39">
        <v>6546.78</v>
      </c>
      <c r="AU59" s="39">
        <v>1180.5899999999999</v>
      </c>
      <c r="AV59" s="39">
        <v>15988.91</v>
      </c>
      <c r="AW59" s="39">
        <v>0</v>
      </c>
      <c r="AX59" s="39">
        <v>16339.68</v>
      </c>
      <c r="AY59" s="39">
        <v>2901.45</v>
      </c>
      <c r="AZ59" s="39">
        <v>19343.37</v>
      </c>
      <c r="BA59" s="39">
        <v>2973.6</v>
      </c>
      <c r="BB59" s="39">
        <v>6205.52</v>
      </c>
      <c r="BC59" s="39">
        <v>91607.48</v>
      </c>
      <c r="BD59" s="39">
        <v>14700.54</v>
      </c>
      <c r="BE59" s="39">
        <v>0</v>
      </c>
      <c r="BF59" s="39">
        <v>12158.01</v>
      </c>
      <c r="BG59" s="39">
        <v>5736.65</v>
      </c>
      <c r="BH59" s="39">
        <v>19744.72</v>
      </c>
      <c r="BI59" s="39">
        <v>64578.16</v>
      </c>
      <c r="BJ59" s="39">
        <v>37313.56</v>
      </c>
      <c r="BK59" s="39">
        <v>35258.32</v>
      </c>
      <c r="BL59" s="39">
        <v>20536.16</v>
      </c>
      <c r="BM59" s="39">
        <v>0</v>
      </c>
      <c r="BN59" s="39">
        <v>0</v>
      </c>
      <c r="BO59" s="39">
        <v>0</v>
      </c>
      <c r="BP59" s="39">
        <v>0</v>
      </c>
      <c r="BQ59" s="39">
        <v>0</v>
      </c>
      <c r="BR59" s="39">
        <v>0</v>
      </c>
      <c r="BS59" s="39">
        <v>0</v>
      </c>
      <c r="BT59" s="39">
        <v>0</v>
      </c>
      <c r="BU59" s="39">
        <v>6000</v>
      </c>
      <c r="BV59" s="39">
        <v>0</v>
      </c>
      <c r="BW59" s="39">
        <v>0</v>
      </c>
      <c r="BX59" s="39">
        <v>0</v>
      </c>
      <c r="BY59" s="39">
        <v>0</v>
      </c>
      <c r="BZ59" s="39">
        <v>0</v>
      </c>
      <c r="CA59" s="39">
        <v>-31573</v>
      </c>
      <c r="CB59" s="111">
        <v>0</v>
      </c>
      <c r="CC59" s="112"/>
      <c r="CD59" s="39">
        <v>0</v>
      </c>
      <c r="CE59" s="39">
        <v>0</v>
      </c>
    </row>
    <row r="60" spans="1:83" ht="26.4" x14ac:dyDescent="0.3">
      <c r="A60" s="39">
        <v>302</v>
      </c>
      <c r="B60" s="39">
        <v>3315</v>
      </c>
      <c r="C60" s="39" t="s">
        <v>347</v>
      </c>
      <c r="D60" s="39" t="s">
        <v>126</v>
      </c>
      <c r="E60" s="39" t="s">
        <v>132</v>
      </c>
      <c r="F60" s="39">
        <v>0</v>
      </c>
      <c r="G60" s="39">
        <v>0</v>
      </c>
      <c r="H60" s="39" t="s">
        <v>317</v>
      </c>
      <c r="I60" s="39" t="s">
        <v>316</v>
      </c>
      <c r="J60" s="39" t="s">
        <v>128</v>
      </c>
      <c r="K60" s="39" t="s">
        <v>315</v>
      </c>
      <c r="L60" s="39" t="s">
        <v>128</v>
      </c>
      <c r="M60" s="39" t="s">
        <v>127</v>
      </c>
      <c r="N60" s="39" t="s">
        <v>126</v>
      </c>
      <c r="O60" s="39" t="s">
        <v>126</v>
      </c>
      <c r="P60" s="39">
        <v>191100</v>
      </c>
      <c r="Q60" s="39">
        <v>0</v>
      </c>
      <c r="R60" s="39">
        <v>0</v>
      </c>
      <c r="S60" s="39">
        <v>911662.79</v>
      </c>
      <c r="T60" s="39">
        <v>0</v>
      </c>
      <c r="U60" s="39">
        <v>15736.57</v>
      </c>
      <c r="V60" s="39">
        <v>0</v>
      </c>
      <c r="W60" s="39">
        <v>19800</v>
      </c>
      <c r="X60" s="39">
        <v>0</v>
      </c>
      <c r="Y60" s="39">
        <v>0</v>
      </c>
      <c r="Z60" s="39">
        <v>55448.37</v>
      </c>
      <c r="AA60" s="39">
        <v>0</v>
      </c>
      <c r="AB60" s="39">
        <v>41497.129999999997</v>
      </c>
      <c r="AC60" s="39">
        <v>150</v>
      </c>
      <c r="AD60" s="39">
        <v>0</v>
      </c>
      <c r="AE60" s="39">
        <v>36585.25</v>
      </c>
      <c r="AF60" s="39">
        <v>64103.75</v>
      </c>
      <c r="AG60" s="39">
        <v>0</v>
      </c>
      <c r="AH60" s="39">
        <v>0</v>
      </c>
      <c r="AI60" s="39">
        <v>0</v>
      </c>
      <c r="AJ60" s="39">
        <v>58387.05</v>
      </c>
      <c r="AK60" s="39">
        <v>580530.03</v>
      </c>
      <c r="AL60" s="39">
        <v>0</v>
      </c>
      <c r="AM60" s="39">
        <v>163391.03</v>
      </c>
      <c r="AN60" s="39">
        <v>30927.54</v>
      </c>
      <c r="AO60" s="39">
        <v>55044.23</v>
      </c>
      <c r="AP60" s="39">
        <v>0</v>
      </c>
      <c r="AQ60" s="39">
        <v>70753.14</v>
      </c>
      <c r="AR60" s="39">
        <v>1582.93</v>
      </c>
      <c r="AS60" s="39">
        <v>2138.75</v>
      </c>
      <c r="AT60" s="39">
        <v>5883.88</v>
      </c>
      <c r="AU60" s="39">
        <v>1147.02</v>
      </c>
      <c r="AV60" s="39">
        <v>12276.47</v>
      </c>
      <c r="AW60" s="39">
        <v>0</v>
      </c>
      <c r="AX60" s="39">
        <v>8532.9599999999991</v>
      </c>
      <c r="AY60" s="39">
        <v>2544.11</v>
      </c>
      <c r="AZ60" s="39">
        <v>13864.08</v>
      </c>
      <c r="BA60" s="39">
        <v>3376.8</v>
      </c>
      <c r="BB60" s="39">
        <v>7925.16</v>
      </c>
      <c r="BC60" s="39">
        <v>53702.04</v>
      </c>
      <c r="BD60" s="39">
        <v>9869.5400000000009</v>
      </c>
      <c r="BE60" s="39">
        <v>0</v>
      </c>
      <c r="BF60" s="39">
        <v>9125.18</v>
      </c>
      <c r="BG60" s="39">
        <v>2930.89</v>
      </c>
      <c r="BH60" s="39">
        <v>13881.96</v>
      </c>
      <c r="BI60" s="39">
        <v>89124.87</v>
      </c>
      <c r="BJ60" s="39">
        <v>6645.37</v>
      </c>
      <c r="BK60" s="39">
        <v>17455.38</v>
      </c>
      <c r="BL60" s="39">
        <v>25622.55</v>
      </c>
      <c r="BM60" s="39">
        <v>0</v>
      </c>
      <c r="BN60" s="39">
        <v>0</v>
      </c>
      <c r="BO60" s="39">
        <v>0</v>
      </c>
      <c r="BP60" s="39">
        <v>0</v>
      </c>
      <c r="BQ60" s="39">
        <v>0</v>
      </c>
      <c r="BR60" s="39">
        <v>0</v>
      </c>
      <c r="BS60" s="39">
        <v>0</v>
      </c>
      <c r="BT60" s="39">
        <v>0</v>
      </c>
      <c r="BU60" s="39">
        <v>6000</v>
      </c>
      <c r="BV60" s="39">
        <v>0</v>
      </c>
      <c r="BW60" s="39">
        <v>0</v>
      </c>
      <c r="BX60" s="39">
        <v>0</v>
      </c>
      <c r="BY60" s="39">
        <v>0</v>
      </c>
      <c r="BZ60" s="39">
        <v>5627</v>
      </c>
      <c r="CA60" s="39">
        <v>200568</v>
      </c>
      <c r="CB60" s="111">
        <v>0</v>
      </c>
      <c r="CC60" s="112"/>
      <c r="CD60" s="39">
        <v>0</v>
      </c>
      <c r="CE60" s="39">
        <v>0</v>
      </c>
    </row>
    <row r="61" spans="1:83" ht="26.4" x14ac:dyDescent="0.3">
      <c r="A61" s="39">
        <v>302</v>
      </c>
      <c r="B61" s="39">
        <v>3316</v>
      </c>
      <c r="C61" s="39" t="s">
        <v>346</v>
      </c>
      <c r="D61" s="39" t="s">
        <v>126</v>
      </c>
      <c r="E61" s="39" t="s">
        <v>132</v>
      </c>
      <c r="F61" s="39">
        <v>0</v>
      </c>
      <c r="G61" s="39">
        <v>1</v>
      </c>
      <c r="H61" s="39" t="s">
        <v>317</v>
      </c>
      <c r="I61" s="39" t="s">
        <v>316</v>
      </c>
      <c r="J61" s="39" t="s">
        <v>128</v>
      </c>
      <c r="K61" s="39" t="s">
        <v>315</v>
      </c>
      <c r="L61" s="39" t="s">
        <v>128</v>
      </c>
      <c r="M61" s="39" t="s">
        <v>127</v>
      </c>
      <c r="N61" s="39" t="s">
        <v>126</v>
      </c>
      <c r="O61" s="39" t="s">
        <v>126</v>
      </c>
      <c r="P61" s="39">
        <v>19075</v>
      </c>
      <c r="Q61" s="39">
        <v>0</v>
      </c>
      <c r="R61" s="39">
        <v>0</v>
      </c>
      <c r="S61" s="39">
        <v>879155.68</v>
      </c>
      <c r="T61" s="39">
        <v>0</v>
      </c>
      <c r="U61" s="39">
        <v>20373.919999999998</v>
      </c>
      <c r="V61" s="39">
        <v>0</v>
      </c>
      <c r="W61" s="39">
        <v>29980.04</v>
      </c>
      <c r="X61" s="39">
        <v>2130</v>
      </c>
      <c r="Y61" s="39">
        <v>55068.66</v>
      </c>
      <c r="Z61" s="39">
        <v>54546.67</v>
      </c>
      <c r="AA61" s="39">
        <v>0</v>
      </c>
      <c r="AB61" s="39">
        <v>43742.18</v>
      </c>
      <c r="AC61" s="39">
        <v>20253.009999999998</v>
      </c>
      <c r="AD61" s="39">
        <v>685.79</v>
      </c>
      <c r="AE61" s="39">
        <v>24775.72</v>
      </c>
      <c r="AF61" s="39">
        <v>16463.3</v>
      </c>
      <c r="AG61" s="39">
        <v>0</v>
      </c>
      <c r="AH61" s="39">
        <v>0</v>
      </c>
      <c r="AI61" s="39">
        <v>0</v>
      </c>
      <c r="AJ61" s="39">
        <v>53566.89</v>
      </c>
      <c r="AK61" s="39">
        <v>619462.77</v>
      </c>
      <c r="AL61" s="39">
        <v>3277.31</v>
      </c>
      <c r="AM61" s="39">
        <v>137853.67000000001</v>
      </c>
      <c r="AN61" s="39">
        <v>28126.77</v>
      </c>
      <c r="AO61" s="39">
        <v>46219.86</v>
      </c>
      <c r="AP61" s="39">
        <v>0</v>
      </c>
      <c r="AQ61" s="39">
        <v>26798.14</v>
      </c>
      <c r="AR61" s="39">
        <v>9153.02</v>
      </c>
      <c r="AS61" s="39">
        <v>4737</v>
      </c>
      <c r="AT61" s="39">
        <v>8575.2900000000009</v>
      </c>
      <c r="AU61" s="39">
        <v>0</v>
      </c>
      <c r="AV61" s="39">
        <v>6648.09</v>
      </c>
      <c r="AW61" s="39">
        <v>93.75</v>
      </c>
      <c r="AX61" s="39">
        <v>10912.33</v>
      </c>
      <c r="AY61" s="39">
        <v>1211.21</v>
      </c>
      <c r="AZ61" s="39">
        <v>9025.25</v>
      </c>
      <c r="BA61" s="39">
        <v>3934.65</v>
      </c>
      <c r="BB61" s="39">
        <v>7195.86</v>
      </c>
      <c r="BC61" s="39">
        <v>52304.71</v>
      </c>
      <c r="BD61" s="39">
        <v>20808.77</v>
      </c>
      <c r="BE61" s="39">
        <v>0</v>
      </c>
      <c r="BF61" s="39">
        <v>6378.58</v>
      </c>
      <c r="BG61" s="39">
        <v>3200.54</v>
      </c>
      <c r="BH61" s="39">
        <v>10165.33</v>
      </c>
      <c r="BI61" s="39">
        <v>68885.679999999993</v>
      </c>
      <c r="BJ61" s="39">
        <v>29460.75</v>
      </c>
      <c r="BK61" s="39">
        <v>64696.19</v>
      </c>
      <c r="BL61" s="39">
        <v>45862.34</v>
      </c>
      <c r="BM61" s="39">
        <v>0</v>
      </c>
      <c r="BN61" s="39">
        <v>0</v>
      </c>
      <c r="BO61" s="39">
        <v>0</v>
      </c>
      <c r="BP61" s="39">
        <v>0</v>
      </c>
      <c r="BQ61" s="39">
        <v>0</v>
      </c>
      <c r="BR61" s="39">
        <v>0</v>
      </c>
      <c r="BS61" s="39">
        <v>0</v>
      </c>
      <c r="BT61" s="39">
        <v>0</v>
      </c>
      <c r="BU61" s="39">
        <v>6000</v>
      </c>
      <c r="BV61" s="39">
        <v>0</v>
      </c>
      <c r="BW61" s="39">
        <v>0</v>
      </c>
      <c r="BX61" s="39">
        <v>0</v>
      </c>
      <c r="BY61" s="39">
        <v>0</v>
      </c>
      <c r="BZ61" s="39">
        <v>0</v>
      </c>
      <c r="CA61" s="39">
        <v>-5171</v>
      </c>
      <c r="CB61" s="111">
        <v>0</v>
      </c>
      <c r="CC61" s="112"/>
      <c r="CD61" s="39">
        <v>0</v>
      </c>
      <c r="CE61" s="39">
        <v>0</v>
      </c>
    </row>
    <row r="62" spans="1:83" ht="39.6" x14ac:dyDescent="0.3">
      <c r="A62" s="39">
        <v>302</v>
      </c>
      <c r="B62" s="39">
        <v>3317</v>
      </c>
      <c r="C62" s="39" t="s">
        <v>345</v>
      </c>
      <c r="D62" s="39" t="s">
        <v>126</v>
      </c>
      <c r="E62" s="39" t="s">
        <v>132</v>
      </c>
      <c r="F62" s="39">
        <v>0</v>
      </c>
      <c r="G62" s="39">
        <v>0</v>
      </c>
      <c r="H62" s="39" t="s">
        <v>317</v>
      </c>
      <c r="I62" s="39" t="s">
        <v>316</v>
      </c>
      <c r="J62" s="39" t="s">
        <v>128</v>
      </c>
      <c r="K62" s="39" t="s">
        <v>315</v>
      </c>
      <c r="L62" s="39" t="s">
        <v>128</v>
      </c>
      <c r="M62" s="39" t="s">
        <v>127</v>
      </c>
      <c r="N62" s="39" t="s">
        <v>126</v>
      </c>
      <c r="O62" s="39" t="s">
        <v>126</v>
      </c>
      <c r="P62" s="39">
        <v>89709</v>
      </c>
      <c r="Q62" s="39">
        <v>0</v>
      </c>
      <c r="R62" s="39">
        <v>0</v>
      </c>
      <c r="S62" s="39">
        <v>1194707.27</v>
      </c>
      <c r="T62" s="39">
        <v>0</v>
      </c>
      <c r="U62" s="39">
        <v>64852.54</v>
      </c>
      <c r="V62" s="39">
        <v>0</v>
      </c>
      <c r="W62" s="39">
        <v>74417.960000000006</v>
      </c>
      <c r="X62" s="39">
        <v>0</v>
      </c>
      <c r="Y62" s="39">
        <v>2977.98</v>
      </c>
      <c r="Z62" s="39">
        <v>52406.87</v>
      </c>
      <c r="AA62" s="39">
        <v>0</v>
      </c>
      <c r="AB62" s="39">
        <v>39737.22</v>
      </c>
      <c r="AC62" s="39">
        <v>12767.91</v>
      </c>
      <c r="AD62" s="39">
        <v>0</v>
      </c>
      <c r="AE62" s="39">
        <v>41584.199999999997</v>
      </c>
      <c r="AF62" s="39">
        <v>1958.8</v>
      </c>
      <c r="AG62" s="39">
        <v>0</v>
      </c>
      <c r="AH62" s="39">
        <v>0</v>
      </c>
      <c r="AI62" s="39">
        <v>0</v>
      </c>
      <c r="AJ62" s="39">
        <v>52578.93</v>
      </c>
      <c r="AK62" s="39">
        <v>697568.22</v>
      </c>
      <c r="AL62" s="39">
        <v>48100.58</v>
      </c>
      <c r="AM62" s="39">
        <v>300964.53000000003</v>
      </c>
      <c r="AN62" s="39">
        <v>26738.06</v>
      </c>
      <c r="AO62" s="39">
        <v>49216.05</v>
      </c>
      <c r="AP62" s="39">
        <v>0</v>
      </c>
      <c r="AQ62" s="39">
        <v>38461.4</v>
      </c>
      <c r="AR62" s="39">
        <v>1754.16</v>
      </c>
      <c r="AS62" s="39">
        <v>2841.25</v>
      </c>
      <c r="AT62" s="39">
        <v>12587.3</v>
      </c>
      <c r="AU62" s="39">
        <v>3183.49</v>
      </c>
      <c r="AV62" s="39">
        <v>20738.830000000002</v>
      </c>
      <c r="AW62" s="39">
        <v>1865.26</v>
      </c>
      <c r="AX62" s="39">
        <v>35797.839999999997</v>
      </c>
      <c r="AY62" s="39">
        <v>2166.7199999999998</v>
      </c>
      <c r="AZ62" s="39">
        <v>22223.1</v>
      </c>
      <c r="BA62" s="39">
        <v>3434.7</v>
      </c>
      <c r="BB62" s="39">
        <v>8294.8799999999992</v>
      </c>
      <c r="BC62" s="39">
        <v>50383.25</v>
      </c>
      <c r="BD62" s="39">
        <v>10113.98</v>
      </c>
      <c r="BE62" s="39">
        <v>0</v>
      </c>
      <c r="BF62" s="39">
        <v>11782.23</v>
      </c>
      <c r="BG62" s="39">
        <v>6783.18</v>
      </c>
      <c r="BH62" s="39">
        <v>8556.3700000000008</v>
      </c>
      <c r="BI62" s="39">
        <v>81017.97</v>
      </c>
      <c r="BJ62" s="39">
        <v>30512.65</v>
      </c>
      <c r="BK62" s="39">
        <v>58699.46</v>
      </c>
      <c r="BL62" s="39">
        <v>18978.22</v>
      </c>
      <c r="BM62" s="39">
        <v>0</v>
      </c>
      <c r="BN62" s="39">
        <v>0</v>
      </c>
      <c r="BO62" s="39">
        <v>7849</v>
      </c>
      <c r="BP62" s="39">
        <v>0</v>
      </c>
      <c r="BQ62" s="39">
        <v>0</v>
      </c>
      <c r="BR62" s="39">
        <v>0</v>
      </c>
      <c r="BS62" s="39">
        <v>11868</v>
      </c>
      <c r="BT62" s="39">
        <v>7849</v>
      </c>
      <c r="BU62" s="39">
        <v>6000</v>
      </c>
      <c r="BV62" s="39">
        <v>0</v>
      </c>
      <c r="BW62" s="39">
        <v>0</v>
      </c>
      <c r="BX62" s="39">
        <v>0</v>
      </c>
      <c r="BY62" s="39">
        <v>19717</v>
      </c>
      <c r="BZ62" s="39">
        <v>4826</v>
      </c>
      <c r="CA62" s="39">
        <v>62260</v>
      </c>
      <c r="CB62" s="111">
        <v>0</v>
      </c>
      <c r="CC62" s="112"/>
      <c r="CD62" s="39">
        <v>0</v>
      </c>
      <c r="CE62" s="39">
        <v>0</v>
      </c>
    </row>
    <row r="63" spans="1:83" ht="39.6" x14ac:dyDescent="0.3">
      <c r="A63" s="39">
        <v>302</v>
      </c>
      <c r="B63" s="39">
        <v>3500</v>
      </c>
      <c r="C63" s="39" t="s">
        <v>344</v>
      </c>
      <c r="D63" s="39" t="s">
        <v>126</v>
      </c>
      <c r="E63" s="39" t="s">
        <v>132</v>
      </c>
      <c r="F63" s="39">
        <v>0</v>
      </c>
      <c r="G63" s="39">
        <v>0</v>
      </c>
      <c r="H63" s="39" t="s">
        <v>317</v>
      </c>
      <c r="I63" s="39" t="s">
        <v>316</v>
      </c>
      <c r="J63" s="39" t="s">
        <v>128</v>
      </c>
      <c r="K63" s="39" t="s">
        <v>315</v>
      </c>
      <c r="L63" s="39" t="s">
        <v>128</v>
      </c>
      <c r="M63" s="39" t="s">
        <v>127</v>
      </c>
      <c r="N63" s="39" t="s">
        <v>126</v>
      </c>
      <c r="O63" s="39" t="s">
        <v>126</v>
      </c>
      <c r="P63" s="39">
        <v>211078</v>
      </c>
      <c r="Q63" s="39">
        <v>0</v>
      </c>
      <c r="R63" s="39">
        <v>0</v>
      </c>
      <c r="S63" s="39">
        <v>886498.28</v>
      </c>
      <c r="T63" s="39">
        <v>0</v>
      </c>
      <c r="U63" s="39">
        <v>17381.189999999999</v>
      </c>
      <c r="V63" s="39">
        <v>0</v>
      </c>
      <c r="W63" s="39">
        <v>27720</v>
      </c>
      <c r="X63" s="39">
        <v>0</v>
      </c>
      <c r="Y63" s="39">
        <v>500</v>
      </c>
      <c r="Z63" s="39">
        <v>16954.009999999998</v>
      </c>
      <c r="AA63" s="39">
        <v>0</v>
      </c>
      <c r="AB63" s="39">
        <v>0</v>
      </c>
      <c r="AC63" s="39">
        <v>0</v>
      </c>
      <c r="AD63" s="39">
        <v>0</v>
      </c>
      <c r="AE63" s="39">
        <v>704</v>
      </c>
      <c r="AF63" s="39">
        <v>325</v>
      </c>
      <c r="AG63" s="39">
        <v>0</v>
      </c>
      <c r="AH63" s="39">
        <v>0</v>
      </c>
      <c r="AI63" s="39">
        <v>0</v>
      </c>
      <c r="AJ63" s="39">
        <v>71084.03</v>
      </c>
      <c r="AK63" s="39">
        <v>630460.44999999995</v>
      </c>
      <c r="AL63" s="39">
        <v>0</v>
      </c>
      <c r="AM63" s="39">
        <v>223570.62</v>
      </c>
      <c r="AN63" s="39">
        <v>13952.93</v>
      </c>
      <c r="AO63" s="39">
        <v>37952.519999999997</v>
      </c>
      <c r="AP63" s="39">
        <v>0</v>
      </c>
      <c r="AQ63" s="39">
        <v>0</v>
      </c>
      <c r="AR63" s="39">
        <v>1033.56</v>
      </c>
      <c r="AS63" s="39">
        <v>1337.58</v>
      </c>
      <c r="AT63" s="39">
        <v>9419.14</v>
      </c>
      <c r="AU63" s="39">
        <v>1225.3499999999999</v>
      </c>
      <c r="AV63" s="39">
        <v>6063.93</v>
      </c>
      <c r="AW63" s="39">
        <v>129.54</v>
      </c>
      <c r="AX63" s="39">
        <v>6278.56</v>
      </c>
      <c r="AY63" s="39">
        <v>1331.29</v>
      </c>
      <c r="AZ63" s="39">
        <v>10302.459999999999</v>
      </c>
      <c r="BA63" s="39">
        <v>2347.65</v>
      </c>
      <c r="BB63" s="39">
        <v>3228.76</v>
      </c>
      <c r="BC63" s="39">
        <v>9907.82</v>
      </c>
      <c r="BD63" s="39">
        <v>8479.9500000000007</v>
      </c>
      <c r="BE63" s="39">
        <v>0</v>
      </c>
      <c r="BF63" s="39">
        <v>6371.59</v>
      </c>
      <c r="BG63" s="39">
        <v>6521.2</v>
      </c>
      <c r="BH63" s="39">
        <v>5344.52</v>
      </c>
      <c r="BI63" s="39">
        <v>55138.58</v>
      </c>
      <c r="BJ63" s="39">
        <v>0</v>
      </c>
      <c r="BK63" s="39">
        <v>35078.769999999997</v>
      </c>
      <c r="BL63" s="39">
        <v>17039.740000000002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6000</v>
      </c>
      <c r="BV63" s="39">
        <v>0</v>
      </c>
      <c r="BW63" s="39">
        <v>0</v>
      </c>
      <c r="BX63" s="39">
        <v>0</v>
      </c>
      <c r="BY63" s="39">
        <v>0</v>
      </c>
      <c r="BZ63" s="39">
        <v>15057</v>
      </c>
      <c r="CA63" s="39">
        <v>124671</v>
      </c>
      <c r="CB63" s="111">
        <v>0</v>
      </c>
      <c r="CC63" s="112"/>
      <c r="CD63" s="39">
        <v>0</v>
      </c>
      <c r="CE63" s="39">
        <v>0</v>
      </c>
    </row>
    <row r="64" spans="1:83" ht="26.4" x14ac:dyDescent="0.3">
      <c r="A64" s="39">
        <v>302</v>
      </c>
      <c r="B64" s="39">
        <v>3501</v>
      </c>
      <c r="C64" s="39" t="s">
        <v>343</v>
      </c>
      <c r="D64" s="39" t="s">
        <v>126</v>
      </c>
      <c r="E64" s="39" t="s">
        <v>132</v>
      </c>
      <c r="F64" s="39">
        <v>0</v>
      </c>
      <c r="G64" s="39">
        <v>0</v>
      </c>
      <c r="H64" s="39" t="s">
        <v>317</v>
      </c>
      <c r="I64" s="39" t="s">
        <v>316</v>
      </c>
      <c r="J64" s="39" t="s">
        <v>128</v>
      </c>
      <c r="K64" s="39" t="s">
        <v>315</v>
      </c>
      <c r="L64" s="39" t="s">
        <v>128</v>
      </c>
      <c r="M64" s="39" t="s">
        <v>127</v>
      </c>
      <c r="N64" s="39" t="s">
        <v>126</v>
      </c>
      <c r="O64" s="39" t="s">
        <v>126</v>
      </c>
      <c r="P64" s="39">
        <v>106542</v>
      </c>
      <c r="Q64" s="39">
        <v>0</v>
      </c>
      <c r="R64" s="39">
        <v>1</v>
      </c>
      <c r="S64" s="39">
        <v>1086715.78</v>
      </c>
      <c r="T64" s="39">
        <v>0</v>
      </c>
      <c r="U64" s="39">
        <v>47896.21</v>
      </c>
      <c r="V64" s="39">
        <v>0</v>
      </c>
      <c r="W64" s="39">
        <v>56080</v>
      </c>
      <c r="X64" s="39">
        <v>300</v>
      </c>
      <c r="Y64" s="39">
        <v>650</v>
      </c>
      <c r="Z64" s="39">
        <v>27472.81</v>
      </c>
      <c r="AA64" s="39">
        <v>0</v>
      </c>
      <c r="AB64" s="39">
        <v>20768.71</v>
      </c>
      <c r="AC64" s="39">
        <v>2126.16</v>
      </c>
      <c r="AD64" s="39">
        <v>0</v>
      </c>
      <c r="AE64" s="39">
        <v>19157.2</v>
      </c>
      <c r="AF64" s="39">
        <v>6136.02</v>
      </c>
      <c r="AG64" s="39">
        <v>0</v>
      </c>
      <c r="AH64" s="39">
        <v>0</v>
      </c>
      <c r="AI64" s="39">
        <v>0</v>
      </c>
      <c r="AJ64" s="39">
        <v>48101.99</v>
      </c>
      <c r="AK64" s="39">
        <v>658397.44999999995</v>
      </c>
      <c r="AL64" s="39">
        <v>0</v>
      </c>
      <c r="AM64" s="39">
        <v>179826.14</v>
      </c>
      <c r="AN64" s="39">
        <v>60506.99</v>
      </c>
      <c r="AO64" s="39">
        <v>65517.440000000002</v>
      </c>
      <c r="AP64" s="39">
        <v>0</v>
      </c>
      <c r="AQ64" s="39">
        <v>37140.92</v>
      </c>
      <c r="AR64" s="39">
        <v>1213.23</v>
      </c>
      <c r="AS64" s="39">
        <v>8764.86</v>
      </c>
      <c r="AT64" s="39">
        <v>10373.58</v>
      </c>
      <c r="AU64" s="39">
        <v>1337.25</v>
      </c>
      <c r="AV64" s="39">
        <v>15607.28</v>
      </c>
      <c r="AW64" s="39">
        <v>877.91</v>
      </c>
      <c r="AX64" s="39">
        <v>6591.82</v>
      </c>
      <c r="AY64" s="39">
        <v>4230.99</v>
      </c>
      <c r="AZ64" s="39">
        <v>18941.45</v>
      </c>
      <c r="BA64" s="39">
        <v>3290.36</v>
      </c>
      <c r="BB64" s="39">
        <v>8063.28</v>
      </c>
      <c r="BC64" s="39">
        <v>42683.87</v>
      </c>
      <c r="BD64" s="39">
        <v>20450.46</v>
      </c>
      <c r="BE64" s="39">
        <v>0</v>
      </c>
      <c r="BF64" s="39">
        <v>18452.759999999998</v>
      </c>
      <c r="BG64" s="39">
        <v>8628.81</v>
      </c>
      <c r="BH64" s="39">
        <v>6136.25</v>
      </c>
      <c r="BI64" s="39">
        <v>59765.120000000003</v>
      </c>
      <c r="BJ64" s="39">
        <v>16025.84</v>
      </c>
      <c r="BK64" s="39">
        <v>58932.639999999999</v>
      </c>
      <c r="BL64" s="39">
        <v>32965.18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6000</v>
      </c>
      <c r="BV64" s="39">
        <v>0</v>
      </c>
      <c r="BW64" s="39">
        <v>0</v>
      </c>
      <c r="BX64" s="39">
        <v>0</v>
      </c>
      <c r="BY64" s="39">
        <v>0</v>
      </c>
      <c r="BZ64" s="39">
        <v>0</v>
      </c>
      <c r="CA64" s="39">
        <v>77225</v>
      </c>
      <c r="CB64" s="111">
        <v>0</v>
      </c>
      <c r="CC64" s="112"/>
      <c r="CD64" s="39">
        <v>1</v>
      </c>
      <c r="CE64" s="39">
        <v>0</v>
      </c>
    </row>
    <row r="65" spans="1:83" ht="26.4" x14ac:dyDescent="0.3">
      <c r="A65" s="39">
        <v>302</v>
      </c>
      <c r="B65" s="39">
        <v>3502</v>
      </c>
      <c r="C65" s="39" t="s">
        <v>342</v>
      </c>
      <c r="D65" s="39" t="s">
        <v>126</v>
      </c>
      <c r="E65" s="39" t="s">
        <v>132</v>
      </c>
      <c r="F65" s="39">
        <v>0</v>
      </c>
      <c r="G65" s="39">
        <v>0</v>
      </c>
      <c r="H65" s="39" t="s">
        <v>317</v>
      </c>
      <c r="I65" s="39" t="s">
        <v>316</v>
      </c>
      <c r="J65" s="39" t="s">
        <v>128</v>
      </c>
      <c r="K65" s="39" t="s">
        <v>315</v>
      </c>
      <c r="L65" s="39" t="s">
        <v>128</v>
      </c>
      <c r="M65" s="39" t="s">
        <v>127</v>
      </c>
      <c r="N65" s="39" t="s">
        <v>126</v>
      </c>
      <c r="O65" s="39" t="s">
        <v>126</v>
      </c>
      <c r="P65" s="39">
        <v>526139</v>
      </c>
      <c r="Q65" s="39">
        <v>0</v>
      </c>
      <c r="R65" s="39">
        <v>1</v>
      </c>
      <c r="S65" s="39">
        <v>1649508.1</v>
      </c>
      <c r="T65" s="39">
        <v>0</v>
      </c>
      <c r="U65" s="39">
        <v>73569.919999999998</v>
      </c>
      <c r="V65" s="39">
        <v>0</v>
      </c>
      <c r="W65" s="39">
        <v>93720</v>
      </c>
      <c r="X65" s="39">
        <v>1200</v>
      </c>
      <c r="Y65" s="39">
        <v>986</v>
      </c>
      <c r="Z65" s="39">
        <v>20212.5</v>
      </c>
      <c r="AA65" s="39">
        <v>0</v>
      </c>
      <c r="AB65" s="39">
        <v>35056.43</v>
      </c>
      <c r="AC65" s="39">
        <v>13057</v>
      </c>
      <c r="AD65" s="39">
        <v>0</v>
      </c>
      <c r="AE65" s="39">
        <v>29719</v>
      </c>
      <c r="AF65" s="39">
        <v>6078.91</v>
      </c>
      <c r="AG65" s="39">
        <v>0</v>
      </c>
      <c r="AH65" s="39">
        <v>0</v>
      </c>
      <c r="AI65" s="39">
        <v>0</v>
      </c>
      <c r="AJ65" s="39">
        <v>89159.83</v>
      </c>
      <c r="AK65" s="39">
        <v>956482.49</v>
      </c>
      <c r="AL65" s="39">
        <v>31.54</v>
      </c>
      <c r="AM65" s="39">
        <v>492501.83</v>
      </c>
      <c r="AN65" s="39">
        <v>66814.070000000007</v>
      </c>
      <c r="AO65" s="39">
        <v>53642.49</v>
      </c>
      <c r="AP65" s="39">
        <v>0</v>
      </c>
      <c r="AQ65" s="39">
        <v>28034.57</v>
      </c>
      <c r="AR65" s="39">
        <v>10970.5</v>
      </c>
      <c r="AS65" s="39">
        <v>9277.99</v>
      </c>
      <c r="AT65" s="39">
        <v>16960</v>
      </c>
      <c r="AU65" s="39">
        <v>2093</v>
      </c>
      <c r="AV65" s="39">
        <v>9010.16</v>
      </c>
      <c r="AW65" s="39">
        <v>39</v>
      </c>
      <c r="AX65" s="39">
        <v>3486.73</v>
      </c>
      <c r="AY65" s="39">
        <v>5909.47</v>
      </c>
      <c r="AZ65" s="39">
        <v>19986.23</v>
      </c>
      <c r="BA65" s="39">
        <v>6012</v>
      </c>
      <c r="BB65" s="39">
        <v>7500.92</v>
      </c>
      <c r="BC65" s="39">
        <v>60278.63</v>
      </c>
      <c r="BD65" s="39">
        <v>16846.2</v>
      </c>
      <c r="BE65" s="39">
        <v>0</v>
      </c>
      <c r="BF65" s="39">
        <v>24581.74</v>
      </c>
      <c r="BG65" s="39">
        <v>10545</v>
      </c>
      <c r="BH65" s="39">
        <v>6985.13</v>
      </c>
      <c r="BI65" s="39">
        <v>106682</v>
      </c>
      <c r="BJ65" s="39">
        <v>40080</v>
      </c>
      <c r="BK65" s="39">
        <v>104024</v>
      </c>
      <c r="BL65" s="39">
        <v>42035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6000</v>
      </c>
      <c r="BV65" s="39">
        <v>0</v>
      </c>
      <c r="BW65" s="39">
        <v>0</v>
      </c>
      <c r="BX65" s="39">
        <v>0</v>
      </c>
      <c r="BY65" s="39">
        <v>0</v>
      </c>
      <c r="BZ65" s="39">
        <v>90000</v>
      </c>
      <c r="CA65" s="39">
        <v>347596</v>
      </c>
      <c r="CB65" s="111">
        <v>0</v>
      </c>
      <c r="CC65" s="112"/>
      <c r="CD65" s="39">
        <v>1</v>
      </c>
      <c r="CE65" s="39">
        <v>0</v>
      </c>
    </row>
    <row r="66" spans="1:83" ht="26.4" x14ac:dyDescent="0.3">
      <c r="A66" s="39">
        <v>302</v>
      </c>
      <c r="B66" s="39">
        <v>3504</v>
      </c>
      <c r="C66" s="39" t="s">
        <v>341</v>
      </c>
      <c r="D66" s="39" t="s">
        <v>126</v>
      </c>
      <c r="E66" s="39" t="s">
        <v>132</v>
      </c>
      <c r="F66" s="39">
        <v>0</v>
      </c>
      <c r="G66" s="39">
        <v>0</v>
      </c>
      <c r="H66" s="39" t="s">
        <v>317</v>
      </c>
      <c r="I66" s="39" t="s">
        <v>316</v>
      </c>
      <c r="J66" s="39" t="s">
        <v>128</v>
      </c>
      <c r="K66" s="39" t="s">
        <v>315</v>
      </c>
      <c r="L66" s="39" t="s">
        <v>128</v>
      </c>
      <c r="M66" s="39" t="s">
        <v>127</v>
      </c>
      <c r="N66" s="39" t="s">
        <v>126</v>
      </c>
      <c r="O66" s="39" t="s">
        <v>126</v>
      </c>
      <c r="P66" s="39">
        <v>205106</v>
      </c>
      <c r="Q66" s="39">
        <v>0</v>
      </c>
      <c r="R66" s="39">
        <v>0</v>
      </c>
      <c r="S66" s="39">
        <v>1975037.15</v>
      </c>
      <c r="T66" s="39">
        <v>0</v>
      </c>
      <c r="U66" s="39">
        <v>65079.68</v>
      </c>
      <c r="V66" s="39">
        <v>0</v>
      </c>
      <c r="W66" s="39">
        <v>84780</v>
      </c>
      <c r="X66" s="39">
        <v>12590.8</v>
      </c>
      <c r="Y66" s="39">
        <v>570</v>
      </c>
      <c r="Z66" s="39">
        <v>211325.64</v>
      </c>
      <c r="AA66" s="39">
        <v>0</v>
      </c>
      <c r="AB66" s="39">
        <v>58265.39</v>
      </c>
      <c r="AC66" s="39">
        <v>27650</v>
      </c>
      <c r="AD66" s="39">
        <v>0</v>
      </c>
      <c r="AE66" s="39">
        <v>78765.48</v>
      </c>
      <c r="AF66" s="39">
        <v>1948.36</v>
      </c>
      <c r="AG66" s="39">
        <v>0</v>
      </c>
      <c r="AH66" s="39">
        <v>0</v>
      </c>
      <c r="AI66" s="39">
        <v>0</v>
      </c>
      <c r="AJ66" s="39">
        <v>85801.97</v>
      </c>
      <c r="AK66" s="39">
        <v>1273322.1100000001</v>
      </c>
      <c r="AL66" s="39">
        <v>0</v>
      </c>
      <c r="AM66" s="39">
        <v>536010.31999999995</v>
      </c>
      <c r="AN66" s="39">
        <v>30280.14</v>
      </c>
      <c r="AO66" s="39">
        <v>138013.32999999999</v>
      </c>
      <c r="AP66" s="39">
        <v>0</v>
      </c>
      <c r="AQ66" s="39">
        <v>89267.66</v>
      </c>
      <c r="AR66" s="39">
        <v>77742.679999999993</v>
      </c>
      <c r="AS66" s="39">
        <v>7626.61</v>
      </c>
      <c r="AT66" s="39">
        <v>18719.61</v>
      </c>
      <c r="AU66" s="39">
        <v>2780.81</v>
      </c>
      <c r="AV66" s="39">
        <v>2629.78</v>
      </c>
      <c r="AW66" s="39">
        <v>12344.46</v>
      </c>
      <c r="AX66" s="39">
        <v>28902.42</v>
      </c>
      <c r="AY66" s="39">
        <v>4363.21</v>
      </c>
      <c r="AZ66" s="39">
        <v>18742.82</v>
      </c>
      <c r="BA66" s="39">
        <v>6276.4</v>
      </c>
      <c r="BB66" s="39">
        <v>10323.52</v>
      </c>
      <c r="BC66" s="39">
        <v>80883.92</v>
      </c>
      <c r="BD66" s="39">
        <v>22201.25</v>
      </c>
      <c r="BE66" s="39">
        <v>0</v>
      </c>
      <c r="BF66" s="39">
        <v>13954.89</v>
      </c>
      <c r="BG66" s="39">
        <v>13049.8</v>
      </c>
      <c r="BH66" s="39">
        <v>35071.24</v>
      </c>
      <c r="BI66" s="39">
        <v>142744.43</v>
      </c>
      <c r="BJ66" s="39">
        <v>35129</v>
      </c>
      <c r="BK66" s="39">
        <v>56223.040000000001</v>
      </c>
      <c r="BL66" s="39">
        <v>62206.02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6000</v>
      </c>
      <c r="BV66" s="39">
        <v>0</v>
      </c>
      <c r="BW66" s="39">
        <v>0</v>
      </c>
      <c r="BX66" s="39">
        <v>0</v>
      </c>
      <c r="BY66" s="39">
        <v>0</v>
      </c>
      <c r="BZ66" s="39">
        <v>57576</v>
      </c>
      <c r="CA66" s="39">
        <v>30535</v>
      </c>
      <c r="CB66" s="111">
        <v>0</v>
      </c>
      <c r="CC66" s="112"/>
      <c r="CD66" s="39">
        <v>0</v>
      </c>
      <c r="CE66" s="39">
        <v>0</v>
      </c>
    </row>
    <row r="67" spans="1:83" ht="39.6" x14ac:dyDescent="0.3">
      <c r="A67" s="39">
        <v>302</v>
      </c>
      <c r="B67" s="39">
        <v>3506</v>
      </c>
      <c r="C67" s="39" t="s">
        <v>340</v>
      </c>
      <c r="D67" s="39" t="s">
        <v>126</v>
      </c>
      <c r="E67" s="39" t="s">
        <v>132</v>
      </c>
      <c r="F67" s="39">
        <v>0</v>
      </c>
      <c r="G67" s="39">
        <v>0</v>
      </c>
      <c r="H67" s="39" t="s">
        <v>317</v>
      </c>
      <c r="I67" s="39" t="s">
        <v>316</v>
      </c>
      <c r="J67" s="39" t="s">
        <v>128</v>
      </c>
      <c r="K67" s="39" t="s">
        <v>315</v>
      </c>
      <c r="L67" s="39" t="s">
        <v>128</v>
      </c>
      <c r="M67" s="39" t="s">
        <v>127</v>
      </c>
      <c r="N67" s="39" t="s">
        <v>126</v>
      </c>
      <c r="O67" s="39" t="s">
        <v>126</v>
      </c>
      <c r="P67" s="39">
        <v>98799</v>
      </c>
      <c r="Q67" s="39">
        <v>0</v>
      </c>
      <c r="R67" s="39">
        <v>0</v>
      </c>
      <c r="S67" s="39">
        <v>1346384.33</v>
      </c>
      <c r="T67" s="39">
        <v>0</v>
      </c>
      <c r="U67" s="39">
        <v>58739.27</v>
      </c>
      <c r="V67" s="39">
        <v>0</v>
      </c>
      <c r="W67" s="39">
        <v>40240.17</v>
      </c>
      <c r="X67" s="39">
        <v>7112</v>
      </c>
      <c r="Y67" s="39">
        <v>2689</v>
      </c>
      <c r="Z67" s="39">
        <v>27088.92</v>
      </c>
      <c r="AA67" s="39">
        <v>0</v>
      </c>
      <c r="AB67" s="39">
        <v>26375.73</v>
      </c>
      <c r="AC67" s="39">
        <v>468</v>
      </c>
      <c r="AD67" s="39">
        <v>0</v>
      </c>
      <c r="AE67" s="39">
        <v>26056.1</v>
      </c>
      <c r="AF67" s="39">
        <v>14005.3</v>
      </c>
      <c r="AG67" s="39">
        <v>0</v>
      </c>
      <c r="AH67" s="39">
        <v>0</v>
      </c>
      <c r="AI67" s="39">
        <v>0</v>
      </c>
      <c r="AJ67" s="39">
        <v>56762.62</v>
      </c>
      <c r="AK67" s="39">
        <v>757819.33</v>
      </c>
      <c r="AL67" s="39">
        <v>3940.5</v>
      </c>
      <c r="AM67" s="39">
        <v>289047.07</v>
      </c>
      <c r="AN67" s="39">
        <v>68898.320000000007</v>
      </c>
      <c r="AO67" s="39">
        <v>75303.87</v>
      </c>
      <c r="AP67" s="39">
        <v>0</v>
      </c>
      <c r="AQ67" s="39">
        <v>0</v>
      </c>
      <c r="AR67" s="39">
        <v>3451</v>
      </c>
      <c r="AS67" s="39">
        <v>4056.53</v>
      </c>
      <c r="AT67" s="39">
        <v>7889</v>
      </c>
      <c r="AU67" s="39">
        <v>1791</v>
      </c>
      <c r="AV67" s="39">
        <v>15547.75</v>
      </c>
      <c r="AW67" s="39">
        <v>6069</v>
      </c>
      <c r="AX67" s="39">
        <v>3321.02</v>
      </c>
      <c r="AY67" s="39">
        <v>2761.14</v>
      </c>
      <c r="AZ67" s="39">
        <v>19159</v>
      </c>
      <c r="BA67" s="39">
        <v>3270</v>
      </c>
      <c r="BB67" s="39">
        <v>8392.9</v>
      </c>
      <c r="BC67" s="39">
        <v>42724.19</v>
      </c>
      <c r="BD67" s="39">
        <v>16163.01</v>
      </c>
      <c r="BE67" s="39">
        <v>0</v>
      </c>
      <c r="BF67" s="39">
        <v>8514.09</v>
      </c>
      <c r="BG67" s="39">
        <v>9220</v>
      </c>
      <c r="BH67" s="39">
        <v>9813.7199999999993</v>
      </c>
      <c r="BI67" s="39">
        <v>70594.559999999998</v>
      </c>
      <c r="BJ67" s="39">
        <v>29759</v>
      </c>
      <c r="BK67" s="39">
        <v>69954</v>
      </c>
      <c r="BL67" s="39">
        <v>49640.44</v>
      </c>
      <c r="BM67" s="39">
        <v>0</v>
      </c>
      <c r="BN67" s="39">
        <v>0</v>
      </c>
      <c r="BO67" s="39">
        <v>12144</v>
      </c>
      <c r="BP67" s="39">
        <v>0</v>
      </c>
      <c r="BQ67" s="39">
        <v>0</v>
      </c>
      <c r="BR67" s="39">
        <v>0</v>
      </c>
      <c r="BS67" s="39">
        <v>0</v>
      </c>
      <c r="BT67" s="39">
        <v>12144</v>
      </c>
      <c r="BU67" s="39">
        <v>6000</v>
      </c>
      <c r="BV67" s="39">
        <v>0</v>
      </c>
      <c r="BW67" s="39">
        <v>0</v>
      </c>
      <c r="BX67" s="39">
        <v>0</v>
      </c>
      <c r="BY67" s="39">
        <v>12144</v>
      </c>
      <c r="BZ67" s="39">
        <v>21056</v>
      </c>
      <c r="CA67" s="39">
        <v>94420</v>
      </c>
      <c r="CB67" s="111">
        <v>0</v>
      </c>
      <c r="CC67" s="112"/>
      <c r="CD67" s="39">
        <v>0</v>
      </c>
      <c r="CE67" s="39">
        <v>0</v>
      </c>
    </row>
    <row r="68" spans="1:83" ht="39.6" x14ac:dyDescent="0.3">
      <c r="A68" s="39">
        <v>302</v>
      </c>
      <c r="B68" s="39">
        <v>3507</v>
      </c>
      <c r="C68" s="39" t="s">
        <v>339</v>
      </c>
      <c r="D68" s="39" t="s">
        <v>126</v>
      </c>
      <c r="E68" s="39" t="s">
        <v>132</v>
      </c>
      <c r="F68" s="39">
        <v>0</v>
      </c>
      <c r="G68" s="39">
        <v>0</v>
      </c>
      <c r="H68" s="39" t="s">
        <v>317</v>
      </c>
      <c r="I68" s="39" t="s">
        <v>316</v>
      </c>
      <c r="J68" s="39" t="s">
        <v>128</v>
      </c>
      <c r="K68" s="39" t="s">
        <v>315</v>
      </c>
      <c r="L68" s="39" t="s">
        <v>128</v>
      </c>
      <c r="M68" s="39" t="s">
        <v>127</v>
      </c>
      <c r="N68" s="39" t="s">
        <v>126</v>
      </c>
      <c r="O68" s="39" t="s">
        <v>126</v>
      </c>
      <c r="P68" s="39">
        <v>63705</v>
      </c>
      <c r="Q68" s="39">
        <v>0</v>
      </c>
      <c r="R68" s="39">
        <v>0</v>
      </c>
      <c r="S68" s="39">
        <v>931748.12</v>
      </c>
      <c r="T68" s="39">
        <v>0</v>
      </c>
      <c r="U68" s="39">
        <v>14407.83</v>
      </c>
      <c r="V68" s="39">
        <v>0</v>
      </c>
      <c r="W68" s="39">
        <v>34579.67</v>
      </c>
      <c r="X68" s="39">
        <v>1200</v>
      </c>
      <c r="Y68" s="39">
        <v>550</v>
      </c>
      <c r="Z68" s="39">
        <v>13234</v>
      </c>
      <c r="AA68" s="39">
        <v>0</v>
      </c>
      <c r="AB68" s="39">
        <v>22738.7</v>
      </c>
      <c r="AC68" s="39">
        <v>0</v>
      </c>
      <c r="AD68" s="39">
        <v>0</v>
      </c>
      <c r="AE68" s="39">
        <v>45039</v>
      </c>
      <c r="AF68" s="39">
        <v>9685</v>
      </c>
      <c r="AG68" s="39">
        <v>0</v>
      </c>
      <c r="AH68" s="39">
        <v>0</v>
      </c>
      <c r="AI68" s="39">
        <v>0</v>
      </c>
      <c r="AJ68" s="39">
        <v>41557.83</v>
      </c>
      <c r="AK68" s="39">
        <v>572086.04</v>
      </c>
      <c r="AL68" s="39">
        <v>0</v>
      </c>
      <c r="AM68" s="39">
        <v>141144.63</v>
      </c>
      <c r="AN68" s="39">
        <v>35731.519999999997</v>
      </c>
      <c r="AO68" s="39">
        <v>38495.83</v>
      </c>
      <c r="AP68" s="39">
        <v>0</v>
      </c>
      <c r="AQ68" s="39">
        <v>21794.080000000002</v>
      </c>
      <c r="AR68" s="39">
        <v>2780.36</v>
      </c>
      <c r="AS68" s="39">
        <v>2547.94</v>
      </c>
      <c r="AT68" s="39">
        <v>6411</v>
      </c>
      <c r="AU68" s="39">
        <v>2459</v>
      </c>
      <c r="AV68" s="39">
        <v>7117.35</v>
      </c>
      <c r="AW68" s="39">
        <v>105</v>
      </c>
      <c r="AX68" s="39">
        <v>13795.45</v>
      </c>
      <c r="AY68" s="39">
        <v>2049.52</v>
      </c>
      <c r="AZ68" s="39">
        <v>10462.16</v>
      </c>
      <c r="BA68" s="39">
        <v>3629</v>
      </c>
      <c r="BB68" s="39">
        <v>4987.8900000000003</v>
      </c>
      <c r="BC68" s="39">
        <v>55936.38</v>
      </c>
      <c r="BD68" s="39">
        <v>8327.41</v>
      </c>
      <c r="BE68" s="39">
        <v>0</v>
      </c>
      <c r="BF68" s="39">
        <v>11150.49</v>
      </c>
      <c r="BG68" s="39">
        <v>7187</v>
      </c>
      <c r="BH68" s="39">
        <v>6855.65</v>
      </c>
      <c r="BI68" s="39">
        <v>47672.08</v>
      </c>
      <c r="BJ68" s="39">
        <v>8874.5</v>
      </c>
      <c r="BK68" s="39">
        <v>66324.87</v>
      </c>
      <c r="BL68" s="39">
        <v>28836</v>
      </c>
      <c r="BM68" s="39">
        <v>0</v>
      </c>
      <c r="BN68" s="39">
        <v>0</v>
      </c>
      <c r="BO68" s="39">
        <v>0</v>
      </c>
      <c r="BP68" s="39">
        <v>0</v>
      </c>
      <c r="BQ68" s="39">
        <v>0</v>
      </c>
      <c r="BR68" s="39">
        <v>0</v>
      </c>
      <c r="BS68" s="39">
        <v>0</v>
      </c>
      <c r="BT68" s="39">
        <v>0</v>
      </c>
      <c r="BU68" s="39">
        <v>6000</v>
      </c>
      <c r="BV68" s="39">
        <v>0</v>
      </c>
      <c r="BW68" s="39">
        <v>0</v>
      </c>
      <c r="BX68" s="39">
        <v>0</v>
      </c>
      <c r="BY68" s="39">
        <v>0</v>
      </c>
      <c r="BZ68" s="39">
        <v>15563</v>
      </c>
      <c r="CA68" s="39">
        <v>56121</v>
      </c>
      <c r="CB68" s="111">
        <v>0</v>
      </c>
      <c r="CC68" s="112"/>
      <c r="CD68" s="39">
        <v>0</v>
      </c>
      <c r="CE68" s="39">
        <v>0</v>
      </c>
    </row>
    <row r="69" spans="1:83" ht="26.4" x14ac:dyDescent="0.3">
      <c r="A69" s="39">
        <v>302</v>
      </c>
      <c r="B69" s="39">
        <v>3509</v>
      </c>
      <c r="C69" s="39" t="s">
        <v>338</v>
      </c>
      <c r="D69" s="39" t="s">
        <v>126</v>
      </c>
      <c r="E69" s="39" t="s">
        <v>132</v>
      </c>
      <c r="F69" s="39">
        <v>0</v>
      </c>
      <c r="G69" s="39">
        <v>1</v>
      </c>
      <c r="H69" s="39" t="s">
        <v>317</v>
      </c>
      <c r="I69" s="39" t="s">
        <v>316</v>
      </c>
      <c r="J69" s="39" t="s">
        <v>128</v>
      </c>
      <c r="K69" s="39" t="s">
        <v>315</v>
      </c>
      <c r="L69" s="39" t="s">
        <v>128</v>
      </c>
      <c r="M69" s="39" t="s">
        <v>127</v>
      </c>
      <c r="N69" s="39" t="s">
        <v>126</v>
      </c>
      <c r="O69" s="39" t="s">
        <v>126</v>
      </c>
      <c r="P69" s="39">
        <v>-83472</v>
      </c>
      <c r="Q69" s="39">
        <v>0</v>
      </c>
      <c r="R69" s="39">
        <v>0</v>
      </c>
      <c r="S69" s="39">
        <v>2263525.7999999998</v>
      </c>
      <c r="T69" s="39">
        <v>0</v>
      </c>
      <c r="U69" s="39">
        <v>46586.49</v>
      </c>
      <c r="V69" s="39">
        <v>0</v>
      </c>
      <c r="W69" s="39">
        <v>101640</v>
      </c>
      <c r="X69" s="39">
        <v>0</v>
      </c>
      <c r="Y69" s="39">
        <v>38183</v>
      </c>
      <c r="Z69" s="39">
        <v>57905.64</v>
      </c>
      <c r="AA69" s="39">
        <v>0</v>
      </c>
      <c r="AB69" s="39">
        <v>52387.86</v>
      </c>
      <c r="AC69" s="39">
        <v>276.20999999999998</v>
      </c>
      <c r="AD69" s="39">
        <v>25560</v>
      </c>
      <c r="AE69" s="39">
        <v>49326.02</v>
      </c>
      <c r="AF69" s="39">
        <v>3791.87</v>
      </c>
      <c r="AG69" s="39">
        <v>0</v>
      </c>
      <c r="AH69" s="39">
        <v>0</v>
      </c>
      <c r="AI69" s="39">
        <v>0</v>
      </c>
      <c r="AJ69" s="39">
        <v>105094.96</v>
      </c>
      <c r="AK69" s="39">
        <v>1238803.75</v>
      </c>
      <c r="AL69" s="39">
        <v>0</v>
      </c>
      <c r="AM69" s="39">
        <v>597642.1</v>
      </c>
      <c r="AN69" s="39">
        <v>121251.08</v>
      </c>
      <c r="AO69" s="39">
        <v>130528.04</v>
      </c>
      <c r="AP69" s="39">
        <v>0</v>
      </c>
      <c r="AQ69" s="39">
        <v>93938.19</v>
      </c>
      <c r="AR69" s="39">
        <v>59711.37</v>
      </c>
      <c r="AS69" s="39">
        <v>7410.12</v>
      </c>
      <c r="AT69" s="39">
        <v>27643.24</v>
      </c>
      <c r="AU69" s="39">
        <v>0</v>
      </c>
      <c r="AV69" s="39">
        <v>51659.21</v>
      </c>
      <c r="AW69" s="39">
        <v>1200</v>
      </c>
      <c r="AX69" s="39">
        <v>2288.36</v>
      </c>
      <c r="AY69" s="39">
        <v>5780.34</v>
      </c>
      <c r="AZ69" s="39">
        <v>51525.52</v>
      </c>
      <c r="BA69" s="39">
        <v>12156.8</v>
      </c>
      <c r="BB69" s="39">
        <v>17686.77</v>
      </c>
      <c r="BC69" s="39">
        <v>156721.70000000001</v>
      </c>
      <c r="BD69" s="39">
        <v>15654.01</v>
      </c>
      <c r="BE69" s="39">
        <v>0</v>
      </c>
      <c r="BF69" s="39">
        <v>20046.439999999999</v>
      </c>
      <c r="BG69" s="39">
        <v>1270.27</v>
      </c>
      <c r="BH69" s="39">
        <v>20079.5</v>
      </c>
      <c r="BI69" s="39">
        <v>144168.72</v>
      </c>
      <c r="BJ69" s="39">
        <v>73540.47</v>
      </c>
      <c r="BK69" s="39">
        <v>78403.77</v>
      </c>
      <c r="BL69" s="39">
        <v>38881.08</v>
      </c>
      <c r="BM69" s="39">
        <v>0</v>
      </c>
      <c r="BN69" s="39">
        <v>0</v>
      </c>
      <c r="BO69" s="39">
        <v>0</v>
      </c>
      <c r="BP69" s="39">
        <v>0</v>
      </c>
      <c r="BQ69" s="39">
        <v>0</v>
      </c>
      <c r="BR69" s="39">
        <v>0</v>
      </c>
      <c r="BS69" s="39">
        <v>0</v>
      </c>
      <c r="BT69" s="39">
        <v>0</v>
      </c>
      <c r="BU69" s="39">
        <v>6000</v>
      </c>
      <c r="BV69" s="39">
        <v>0</v>
      </c>
      <c r="BW69" s="39">
        <v>0</v>
      </c>
      <c r="BX69" s="39">
        <v>0</v>
      </c>
      <c r="BY69" s="39">
        <v>0</v>
      </c>
      <c r="BZ69" s="39">
        <v>0</v>
      </c>
      <c r="CA69" s="39">
        <v>-307185</v>
      </c>
      <c r="CB69" s="111">
        <v>0</v>
      </c>
      <c r="CC69" s="112"/>
      <c r="CD69" s="39">
        <v>0</v>
      </c>
      <c r="CE69" s="39">
        <v>0</v>
      </c>
    </row>
    <row r="70" spans="1:83" ht="26.4" x14ac:dyDescent="0.3">
      <c r="A70" s="39">
        <v>302</v>
      </c>
      <c r="B70" s="39">
        <v>3510</v>
      </c>
      <c r="C70" s="39" t="s">
        <v>337</v>
      </c>
      <c r="D70" s="39" t="s">
        <v>126</v>
      </c>
      <c r="E70" s="39" t="s">
        <v>132</v>
      </c>
      <c r="F70" s="39">
        <v>0</v>
      </c>
      <c r="G70" s="39">
        <v>0</v>
      </c>
      <c r="H70" s="39" t="s">
        <v>317</v>
      </c>
      <c r="I70" s="39" t="s">
        <v>316</v>
      </c>
      <c r="J70" s="39" t="s">
        <v>128</v>
      </c>
      <c r="K70" s="39" t="s">
        <v>315</v>
      </c>
      <c r="L70" s="39" t="s">
        <v>128</v>
      </c>
      <c r="M70" s="39" t="s">
        <v>127</v>
      </c>
      <c r="N70" s="39" t="s">
        <v>126</v>
      </c>
      <c r="O70" s="39" t="s">
        <v>126</v>
      </c>
      <c r="P70" s="39">
        <v>226202</v>
      </c>
      <c r="Q70" s="39">
        <v>0</v>
      </c>
      <c r="R70" s="39">
        <v>0</v>
      </c>
      <c r="S70" s="39">
        <v>1612946.81</v>
      </c>
      <c r="T70" s="39">
        <v>0</v>
      </c>
      <c r="U70" s="39">
        <v>82347.179999999993</v>
      </c>
      <c r="V70" s="39">
        <v>0</v>
      </c>
      <c r="W70" s="39">
        <v>69280.17</v>
      </c>
      <c r="X70" s="39">
        <v>9260.2999999999993</v>
      </c>
      <c r="Y70" s="39">
        <v>2849</v>
      </c>
      <c r="Z70" s="39">
        <v>56369.5</v>
      </c>
      <c r="AA70" s="39">
        <v>0</v>
      </c>
      <c r="AB70" s="39">
        <v>40648</v>
      </c>
      <c r="AC70" s="39">
        <v>0</v>
      </c>
      <c r="AD70" s="39">
        <v>0</v>
      </c>
      <c r="AE70" s="39">
        <v>38591.599999999999</v>
      </c>
      <c r="AF70" s="39">
        <v>36726</v>
      </c>
      <c r="AG70" s="39">
        <v>0</v>
      </c>
      <c r="AH70" s="39">
        <v>0</v>
      </c>
      <c r="AI70" s="39">
        <v>0</v>
      </c>
      <c r="AJ70" s="39">
        <v>75709.87</v>
      </c>
      <c r="AK70" s="39">
        <v>1007351.97</v>
      </c>
      <c r="AL70" s="39">
        <v>0</v>
      </c>
      <c r="AM70" s="39">
        <v>239705.32</v>
      </c>
      <c r="AN70" s="39">
        <v>39696.339999999997</v>
      </c>
      <c r="AO70" s="39">
        <v>91573.67</v>
      </c>
      <c r="AP70" s="39">
        <v>0</v>
      </c>
      <c r="AQ70" s="39">
        <v>9219.5499999999993</v>
      </c>
      <c r="AR70" s="39">
        <v>11798.78</v>
      </c>
      <c r="AS70" s="39">
        <v>6632.13</v>
      </c>
      <c r="AT70" s="39">
        <v>12233</v>
      </c>
      <c r="AU70" s="39">
        <v>0</v>
      </c>
      <c r="AV70" s="39">
        <v>15755.35</v>
      </c>
      <c r="AW70" s="39">
        <v>3199.97</v>
      </c>
      <c r="AX70" s="39">
        <v>27103.96</v>
      </c>
      <c r="AY70" s="39">
        <v>2906.63</v>
      </c>
      <c r="AZ70" s="39">
        <v>26726.5</v>
      </c>
      <c r="BA70" s="39">
        <v>4457</v>
      </c>
      <c r="BB70" s="39">
        <v>6256.12</v>
      </c>
      <c r="BC70" s="39">
        <v>78149.02</v>
      </c>
      <c r="BD70" s="39">
        <v>7773.94</v>
      </c>
      <c r="BE70" s="39">
        <v>0</v>
      </c>
      <c r="BF70" s="39">
        <v>13646.69</v>
      </c>
      <c r="BG70" s="39">
        <v>14797</v>
      </c>
      <c r="BH70" s="39">
        <v>4603</v>
      </c>
      <c r="BI70" s="39">
        <v>97997.43</v>
      </c>
      <c r="BJ70" s="39">
        <v>11730</v>
      </c>
      <c r="BK70" s="39">
        <v>217972.06</v>
      </c>
      <c r="BL70" s="39">
        <v>31767</v>
      </c>
      <c r="BM70" s="39">
        <v>0</v>
      </c>
      <c r="BN70" s="39">
        <v>0</v>
      </c>
      <c r="BO70" s="39">
        <v>0</v>
      </c>
      <c r="BP70" s="39">
        <v>0</v>
      </c>
      <c r="BQ70" s="39">
        <v>0</v>
      </c>
      <c r="BR70" s="39">
        <v>0</v>
      </c>
      <c r="BS70" s="39">
        <v>0</v>
      </c>
      <c r="BT70" s="39">
        <v>0</v>
      </c>
      <c r="BU70" s="39">
        <v>6000</v>
      </c>
      <c r="BV70" s="39">
        <v>0</v>
      </c>
      <c r="BW70" s="39">
        <v>0</v>
      </c>
      <c r="BX70" s="39">
        <v>0</v>
      </c>
      <c r="BY70" s="39">
        <v>0</v>
      </c>
      <c r="BZ70" s="39">
        <v>0</v>
      </c>
      <c r="CA70" s="39">
        <v>267878</v>
      </c>
      <c r="CB70" s="111">
        <v>0</v>
      </c>
      <c r="CC70" s="112"/>
      <c r="CD70" s="39">
        <v>0</v>
      </c>
      <c r="CE70" s="39">
        <v>0</v>
      </c>
    </row>
    <row r="71" spans="1:83" ht="26.4" x14ac:dyDescent="0.3">
      <c r="A71" s="39">
        <v>302</v>
      </c>
      <c r="B71" s="39">
        <v>3511</v>
      </c>
      <c r="C71" s="39" t="s">
        <v>336</v>
      </c>
      <c r="D71" s="39" t="s">
        <v>126</v>
      </c>
      <c r="E71" s="39" t="s">
        <v>132</v>
      </c>
      <c r="F71" s="39">
        <v>0</v>
      </c>
      <c r="G71" s="39">
        <v>0</v>
      </c>
      <c r="H71" s="39" t="s">
        <v>317</v>
      </c>
      <c r="I71" s="39" t="s">
        <v>316</v>
      </c>
      <c r="J71" s="39" t="s">
        <v>128</v>
      </c>
      <c r="K71" s="39" t="s">
        <v>315</v>
      </c>
      <c r="L71" s="39" t="s">
        <v>128</v>
      </c>
      <c r="M71" s="39" t="s">
        <v>127</v>
      </c>
      <c r="N71" s="39" t="s">
        <v>126</v>
      </c>
      <c r="O71" s="39" t="s">
        <v>126</v>
      </c>
      <c r="P71" s="39">
        <v>380699</v>
      </c>
      <c r="Q71" s="39">
        <v>0</v>
      </c>
      <c r="R71" s="39">
        <v>1</v>
      </c>
      <c r="S71" s="39">
        <v>2059589.78</v>
      </c>
      <c r="T71" s="39">
        <v>0</v>
      </c>
      <c r="U71" s="39">
        <v>57215</v>
      </c>
      <c r="V71" s="39">
        <v>0</v>
      </c>
      <c r="W71" s="39">
        <v>161979.96</v>
      </c>
      <c r="X71" s="39">
        <v>1600</v>
      </c>
      <c r="Y71" s="39">
        <v>5550.24</v>
      </c>
      <c r="Z71" s="39">
        <v>57464.08</v>
      </c>
      <c r="AA71" s="39">
        <v>0</v>
      </c>
      <c r="AB71" s="39">
        <v>34312.67</v>
      </c>
      <c r="AC71" s="39">
        <v>0</v>
      </c>
      <c r="AD71" s="39">
        <v>990</v>
      </c>
      <c r="AE71" s="39">
        <v>50427.839999999997</v>
      </c>
      <c r="AF71" s="39">
        <v>2343.62</v>
      </c>
      <c r="AG71" s="39">
        <v>0</v>
      </c>
      <c r="AH71" s="39">
        <v>0</v>
      </c>
      <c r="AI71" s="39">
        <v>0</v>
      </c>
      <c r="AJ71" s="39">
        <v>71167.97</v>
      </c>
      <c r="AK71" s="39">
        <v>1034667.73</v>
      </c>
      <c r="AL71" s="39">
        <v>3753.15</v>
      </c>
      <c r="AM71" s="39">
        <v>512972.01</v>
      </c>
      <c r="AN71" s="39">
        <v>38569.89</v>
      </c>
      <c r="AO71" s="39">
        <v>156008.35</v>
      </c>
      <c r="AP71" s="39">
        <v>0</v>
      </c>
      <c r="AQ71" s="39">
        <v>14886.78</v>
      </c>
      <c r="AR71" s="39">
        <v>2452.6</v>
      </c>
      <c r="AS71" s="39">
        <v>18233.03</v>
      </c>
      <c r="AT71" s="39">
        <v>11793.2</v>
      </c>
      <c r="AU71" s="39">
        <v>2433.91</v>
      </c>
      <c r="AV71" s="39">
        <v>19852.009999999998</v>
      </c>
      <c r="AW71" s="39">
        <v>491.5</v>
      </c>
      <c r="AX71" s="39">
        <v>42266.03</v>
      </c>
      <c r="AY71" s="39">
        <v>3386.63</v>
      </c>
      <c r="AZ71" s="39">
        <v>29035.17</v>
      </c>
      <c r="BA71" s="39">
        <v>1506.73</v>
      </c>
      <c r="BB71" s="39">
        <v>14289.53</v>
      </c>
      <c r="BC71" s="39">
        <v>136924.81</v>
      </c>
      <c r="BD71" s="39">
        <v>30737.03</v>
      </c>
      <c r="BE71" s="39">
        <v>0</v>
      </c>
      <c r="BF71" s="39">
        <v>20249.79</v>
      </c>
      <c r="BG71" s="39">
        <v>12060.3</v>
      </c>
      <c r="BH71" s="39">
        <v>44317.81</v>
      </c>
      <c r="BI71" s="39">
        <v>103120.24</v>
      </c>
      <c r="BJ71" s="39">
        <v>119235.2</v>
      </c>
      <c r="BK71" s="39">
        <v>159837.18</v>
      </c>
      <c r="BL71" s="39">
        <v>33480.550000000003</v>
      </c>
      <c r="BM71" s="39">
        <v>0</v>
      </c>
      <c r="BN71" s="39">
        <v>0</v>
      </c>
      <c r="BO71" s="39">
        <v>0</v>
      </c>
      <c r="BP71" s="39">
        <v>0</v>
      </c>
      <c r="BQ71" s="39">
        <v>0</v>
      </c>
      <c r="BR71" s="39">
        <v>0</v>
      </c>
      <c r="BS71" s="39">
        <v>0</v>
      </c>
      <c r="BT71" s="39">
        <v>0</v>
      </c>
      <c r="BU71" s="39">
        <v>6000</v>
      </c>
      <c r="BV71" s="39">
        <v>0</v>
      </c>
      <c r="BW71" s="39">
        <v>0</v>
      </c>
      <c r="BX71" s="39">
        <v>0</v>
      </c>
      <c r="BY71" s="39">
        <v>0</v>
      </c>
      <c r="BZ71" s="39">
        <v>16469</v>
      </c>
      <c r="CA71" s="39">
        <v>300310</v>
      </c>
      <c r="CB71" s="111">
        <v>0</v>
      </c>
      <c r="CC71" s="112"/>
      <c r="CD71" s="39">
        <v>1</v>
      </c>
      <c r="CE71" s="39">
        <v>0</v>
      </c>
    </row>
    <row r="72" spans="1:83" x14ac:dyDescent="0.3">
      <c r="A72" s="39">
        <v>302</v>
      </c>
      <c r="B72" s="39">
        <v>3512</v>
      </c>
      <c r="C72" s="39" t="s">
        <v>335</v>
      </c>
      <c r="D72" s="39" t="s">
        <v>126</v>
      </c>
      <c r="E72" s="39" t="s">
        <v>132</v>
      </c>
      <c r="F72" s="39">
        <v>0</v>
      </c>
      <c r="G72" s="39">
        <v>0</v>
      </c>
      <c r="H72" s="39" t="s">
        <v>317</v>
      </c>
      <c r="I72" s="39" t="s">
        <v>316</v>
      </c>
      <c r="J72" s="39" t="s">
        <v>128</v>
      </c>
      <c r="K72" s="39" t="s">
        <v>315</v>
      </c>
      <c r="L72" s="39" t="s">
        <v>128</v>
      </c>
      <c r="M72" s="39" t="s">
        <v>127</v>
      </c>
      <c r="N72" s="39" t="s">
        <v>126</v>
      </c>
      <c r="O72" s="39" t="s">
        <v>126</v>
      </c>
      <c r="P72" s="39">
        <v>278225</v>
      </c>
      <c r="Q72" s="39">
        <v>0</v>
      </c>
      <c r="R72" s="39">
        <v>0</v>
      </c>
      <c r="S72" s="39">
        <v>1647610.92</v>
      </c>
      <c r="T72" s="39">
        <v>0</v>
      </c>
      <c r="U72" s="39">
        <v>55199.81</v>
      </c>
      <c r="V72" s="39">
        <v>0</v>
      </c>
      <c r="W72" s="39">
        <v>15500.37</v>
      </c>
      <c r="X72" s="39">
        <v>0</v>
      </c>
      <c r="Y72" s="39">
        <v>0</v>
      </c>
      <c r="Z72" s="39">
        <v>125747.09</v>
      </c>
      <c r="AA72" s="39">
        <v>0</v>
      </c>
      <c r="AB72" s="39">
        <v>150851.23000000001</v>
      </c>
      <c r="AC72" s="39">
        <v>0</v>
      </c>
      <c r="AD72" s="39">
        <v>10460</v>
      </c>
      <c r="AE72" s="39">
        <v>46322.82</v>
      </c>
      <c r="AF72" s="39">
        <v>389601.46</v>
      </c>
      <c r="AG72" s="39">
        <v>0</v>
      </c>
      <c r="AH72" s="39">
        <v>0</v>
      </c>
      <c r="AI72" s="39">
        <v>0</v>
      </c>
      <c r="AJ72" s="39">
        <v>94174.42</v>
      </c>
      <c r="AK72" s="39">
        <v>1161052.82</v>
      </c>
      <c r="AL72" s="39">
        <v>25779.58</v>
      </c>
      <c r="AM72" s="39">
        <v>334877.78999999998</v>
      </c>
      <c r="AN72" s="39">
        <v>70513.03</v>
      </c>
      <c r="AO72" s="39">
        <v>189550.32</v>
      </c>
      <c r="AP72" s="39">
        <v>0</v>
      </c>
      <c r="AQ72" s="39">
        <v>74821.58</v>
      </c>
      <c r="AR72" s="39">
        <v>7468.19</v>
      </c>
      <c r="AS72" s="39">
        <v>4624.41</v>
      </c>
      <c r="AT72" s="39">
        <v>13729.47</v>
      </c>
      <c r="AU72" s="39">
        <v>2534.63</v>
      </c>
      <c r="AV72" s="39">
        <v>21275.56</v>
      </c>
      <c r="AW72" s="39">
        <v>0</v>
      </c>
      <c r="AX72" s="39">
        <v>43490.8</v>
      </c>
      <c r="AY72" s="39">
        <v>3904.79</v>
      </c>
      <c r="AZ72" s="39">
        <v>34875.72</v>
      </c>
      <c r="BA72" s="39">
        <v>13100</v>
      </c>
      <c r="BB72" s="39">
        <v>7833.77</v>
      </c>
      <c r="BC72" s="39">
        <v>83204.600000000006</v>
      </c>
      <c r="BD72" s="39">
        <v>13929.31</v>
      </c>
      <c r="BE72" s="39">
        <v>0</v>
      </c>
      <c r="BF72" s="39">
        <v>18221.599999999999</v>
      </c>
      <c r="BG72" s="39">
        <v>14146.72</v>
      </c>
      <c r="BH72" s="39">
        <v>17335.63</v>
      </c>
      <c r="BI72" s="39">
        <v>197410.41</v>
      </c>
      <c r="BJ72" s="39">
        <v>5233.41</v>
      </c>
      <c r="BK72" s="39">
        <v>70426.83</v>
      </c>
      <c r="BL72" s="39">
        <v>38686.15</v>
      </c>
      <c r="BM72" s="39">
        <v>0</v>
      </c>
      <c r="BN72" s="39">
        <v>0</v>
      </c>
      <c r="BO72" s="39">
        <v>0</v>
      </c>
      <c r="BP72" s="39">
        <v>0</v>
      </c>
      <c r="BQ72" s="39">
        <v>0</v>
      </c>
      <c r="BR72" s="39">
        <v>0</v>
      </c>
      <c r="BS72" s="39">
        <v>0</v>
      </c>
      <c r="BT72" s="39">
        <v>0</v>
      </c>
      <c r="BU72" s="39">
        <v>6000</v>
      </c>
      <c r="BV72" s="39">
        <v>0</v>
      </c>
      <c r="BW72" s="39">
        <v>0</v>
      </c>
      <c r="BX72" s="39">
        <v>0</v>
      </c>
      <c r="BY72" s="39">
        <v>0</v>
      </c>
      <c r="BZ72" s="39">
        <v>0</v>
      </c>
      <c r="CA72" s="39">
        <v>345666</v>
      </c>
      <c r="CB72" s="111">
        <v>0</v>
      </c>
      <c r="CC72" s="112"/>
      <c r="CD72" s="39">
        <v>0</v>
      </c>
      <c r="CE72" s="39">
        <v>0</v>
      </c>
    </row>
    <row r="73" spans="1:83" ht="26.4" x14ac:dyDescent="0.3">
      <c r="A73" s="39">
        <v>302</v>
      </c>
      <c r="B73" s="39">
        <v>3513</v>
      </c>
      <c r="C73" s="39" t="s">
        <v>153</v>
      </c>
      <c r="D73" s="39" t="s">
        <v>126</v>
      </c>
      <c r="E73" s="39" t="s">
        <v>132</v>
      </c>
      <c r="F73" s="39">
        <v>0</v>
      </c>
      <c r="G73" s="39">
        <v>1</v>
      </c>
      <c r="H73" s="39" t="s">
        <v>317</v>
      </c>
      <c r="I73" s="39" t="s">
        <v>316</v>
      </c>
      <c r="J73" s="39" t="s">
        <v>128</v>
      </c>
      <c r="K73" s="39" t="s">
        <v>315</v>
      </c>
      <c r="L73" s="39" t="s">
        <v>128</v>
      </c>
      <c r="M73" s="39" t="s">
        <v>127</v>
      </c>
      <c r="N73" s="39" t="s">
        <v>126</v>
      </c>
      <c r="O73" s="39" t="s">
        <v>126</v>
      </c>
      <c r="P73" s="39">
        <v>5608</v>
      </c>
      <c r="Q73" s="39">
        <v>0</v>
      </c>
      <c r="R73" s="39">
        <v>0</v>
      </c>
      <c r="S73" s="39">
        <v>1687788.18</v>
      </c>
      <c r="T73" s="39">
        <v>0</v>
      </c>
      <c r="U73" s="39">
        <v>97234.53</v>
      </c>
      <c r="V73" s="39">
        <v>0</v>
      </c>
      <c r="W73" s="39">
        <v>29040</v>
      </c>
      <c r="X73" s="39">
        <v>75233.75</v>
      </c>
      <c r="Y73" s="39">
        <v>876.2</v>
      </c>
      <c r="Z73" s="39">
        <v>3262.98</v>
      </c>
      <c r="AA73" s="39">
        <v>0</v>
      </c>
      <c r="AB73" s="39">
        <v>27588.26</v>
      </c>
      <c r="AC73" s="39">
        <v>1360.77</v>
      </c>
      <c r="AD73" s="39">
        <v>0</v>
      </c>
      <c r="AE73" s="39">
        <v>46878.71</v>
      </c>
      <c r="AF73" s="39">
        <v>150805.62</v>
      </c>
      <c r="AG73" s="39">
        <v>0</v>
      </c>
      <c r="AH73" s="39">
        <v>0</v>
      </c>
      <c r="AI73" s="39">
        <v>0</v>
      </c>
      <c r="AJ73" s="39">
        <v>80155.960000000006</v>
      </c>
      <c r="AK73" s="39">
        <v>1209449.58</v>
      </c>
      <c r="AL73" s="39">
        <v>182.41</v>
      </c>
      <c r="AM73" s="39">
        <v>218905.14</v>
      </c>
      <c r="AN73" s="39">
        <v>36465.96</v>
      </c>
      <c r="AO73" s="39">
        <v>135727.16</v>
      </c>
      <c r="AP73" s="39">
        <v>0</v>
      </c>
      <c r="AQ73" s="39">
        <v>22763.39</v>
      </c>
      <c r="AR73" s="39">
        <v>2972.99</v>
      </c>
      <c r="AS73" s="39">
        <v>3053.11</v>
      </c>
      <c r="AT73" s="39">
        <v>11205.73</v>
      </c>
      <c r="AU73" s="39">
        <v>0</v>
      </c>
      <c r="AV73" s="39">
        <v>10812.53</v>
      </c>
      <c r="AW73" s="39">
        <v>263</v>
      </c>
      <c r="AX73" s="39">
        <v>34157.120000000003</v>
      </c>
      <c r="AY73" s="39">
        <v>5177.8999999999996</v>
      </c>
      <c r="AZ73" s="39">
        <v>34917.39</v>
      </c>
      <c r="BA73" s="39">
        <v>4572.13</v>
      </c>
      <c r="BB73" s="39">
        <v>93046.66</v>
      </c>
      <c r="BC73" s="39">
        <v>84291.44</v>
      </c>
      <c r="BD73" s="39">
        <v>7092.63</v>
      </c>
      <c r="BE73" s="39">
        <v>0</v>
      </c>
      <c r="BF73" s="39">
        <v>10772.64</v>
      </c>
      <c r="BG73" s="39">
        <v>780</v>
      </c>
      <c r="BH73" s="39">
        <v>47482.59</v>
      </c>
      <c r="BI73" s="39">
        <v>72349.960000000006</v>
      </c>
      <c r="BJ73" s="39">
        <v>0</v>
      </c>
      <c r="BK73" s="39">
        <v>177235.63</v>
      </c>
      <c r="BL73" s="39">
        <v>26131.87</v>
      </c>
      <c r="BM73" s="39">
        <v>0</v>
      </c>
      <c r="BN73" s="39">
        <v>0</v>
      </c>
      <c r="BO73" s="39">
        <v>0</v>
      </c>
      <c r="BP73" s="39">
        <v>0</v>
      </c>
      <c r="BQ73" s="39">
        <v>0</v>
      </c>
      <c r="BR73" s="39">
        <v>0</v>
      </c>
      <c r="BS73" s="39">
        <v>97538.13</v>
      </c>
      <c r="BT73" s="39">
        <v>0</v>
      </c>
      <c r="BU73" s="39">
        <v>6000</v>
      </c>
      <c r="BV73" s="39">
        <v>0</v>
      </c>
      <c r="BW73" s="39">
        <v>0</v>
      </c>
      <c r="BX73" s="39">
        <v>0</v>
      </c>
      <c r="BY73" s="39">
        <v>97538.13</v>
      </c>
      <c r="BZ73" s="39">
        <v>0</v>
      </c>
      <c r="CA73" s="39">
        <v>-43976</v>
      </c>
      <c r="CB73" s="111">
        <v>0</v>
      </c>
      <c r="CC73" s="112"/>
      <c r="CD73" s="39">
        <v>0</v>
      </c>
      <c r="CE73" s="39">
        <v>0</v>
      </c>
    </row>
    <row r="74" spans="1:83" ht="39.6" x14ac:dyDescent="0.3">
      <c r="A74" s="39">
        <v>302</v>
      </c>
      <c r="B74" s="39">
        <v>3514</v>
      </c>
      <c r="C74" s="39" t="s">
        <v>334</v>
      </c>
      <c r="D74" s="39" t="s">
        <v>126</v>
      </c>
      <c r="E74" s="39" t="s">
        <v>132</v>
      </c>
      <c r="F74" s="39">
        <v>0</v>
      </c>
      <c r="G74" s="39">
        <v>1</v>
      </c>
      <c r="H74" s="39" t="s">
        <v>317</v>
      </c>
      <c r="I74" s="39" t="s">
        <v>316</v>
      </c>
      <c r="J74" s="39" t="s">
        <v>128</v>
      </c>
      <c r="K74" s="39" t="s">
        <v>315</v>
      </c>
      <c r="L74" s="39" t="s">
        <v>128</v>
      </c>
      <c r="M74" s="39" t="s">
        <v>127</v>
      </c>
      <c r="N74" s="39" t="s">
        <v>126</v>
      </c>
      <c r="O74" s="39" t="s">
        <v>126</v>
      </c>
      <c r="P74" s="39">
        <v>170575</v>
      </c>
      <c r="Q74" s="39">
        <v>0</v>
      </c>
      <c r="R74" s="39">
        <v>0</v>
      </c>
      <c r="S74" s="39">
        <v>1003863.39</v>
      </c>
      <c r="T74" s="39">
        <v>0</v>
      </c>
      <c r="U74" s="39">
        <v>17879.82</v>
      </c>
      <c r="V74" s="39">
        <v>0</v>
      </c>
      <c r="W74" s="39">
        <v>76860.5</v>
      </c>
      <c r="X74" s="39">
        <v>2350</v>
      </c>
      <c r="Y74" s="39">
        <v>0</v>
      </c>
      <c r="Z74" s="39">
        <v>34526.050000000003</v>
      </c>
      <c r="AA74" s="39">
        <v>0</v>
      </c>
      <c r="AB74" s="39">
        <v>38797.120000000003</v>
      </c>
      <c r="AC74" s="39">
        <v>11464.23</v>
      </c>
      <c r="AD74" s="39">
        <v>0</v>
      </c>
      <c r="AE74" s="39">
        <v>53737.14</v>
      </c>
      <c r="AF74" s="39">
        <v>1726.2</v>
      </c>
      <c r="AG74" s="39">
        <v>0</v>
      </c>
      <c r="AH74" s="39">
        <v>0</v>
      </c>
      <c r="AI74" s="39">
        <v>0</v>
      </c>
      <c r="AJ74" s="39">
        <v>23439.47</v>
      </c>
      <c r="AK74" s="39">
        <v>733130.83</v>
      </c>
      <c r="AL74" s="39">
        <v>0</v>
      </c>
      <c r="AM74" s="39">
        <v>113826.71</v>
      </c>
      <c r="AN74" s="39">
        <v>54851.57</v>
      </c>
      <c r="AO74" s="39">
        <v>42788.81</v>
      </c>
      <c r="AP74" s="39">
        <v>0</v>
      </c>
      <c r="AQ74" s="39">
        <v>3198</v>
      </c>
      <c r="AR74" s="39">
        <v>4633.5600000000004</v>
      </c>
      <c r="AS74" s="39">
        <v>3678.88</v>
      </c>
      <c r="AT74" s="39">
        <v>367</v>
      </c>
      <c r="AU74" s="39">
        <v>8255.39</v>
      </c>
      <c r="AV74" s="39">
        <v>10549.93</v>
      </c>
      <c r="AW74" s="39">
        <v>1920</v>
      </c>
      <c r="AX74" s="39">
        <v>1527.47</v>
      </c>
      <c r="AY74" s="39">
        <v>7950.04</v>
      </c>
      <c r="AZ74" s="39">
        <v>6085.11</v>
      </c>
      <c r="BA74" s="39">
        <v>4250.01</v>
      </c>
      <c r="BB74" s="39">
        <v>3502.63</v>
      </c>
      <c r="BC74" s="39">
        <v>95928.14</v>
      </c>
      <c r="BD74" s="39">
        <v>17233.57</v>
      </c>
      <c r="BE74" s="39">
        <v>0</v>
      </c>
      <c r="BF74" s="39">
        <v>18087.53</v>
      </c>
      <c r="BG74" s="39">
        <v>7014.55</v>
      </c>
      <c r="BH74" s="39">
        <v>23416.16</v>
      </c>
      <c r="BI74" s="39">
        <v>38405.019999999997</v>
      </c>
      <c r="BJ74" s="39">
        <v>19274.259999999998</v>
      </c>
      <c r="BK74" s="39">
        <v>91945.46</v>
      </c>
      <c r="BL74" s="39">
        <v>38897.29</v>
      </c>
      <c r="BM74" s="39">
        <v>0</v>
      </c>
      <c r="BN74" s="39">
        <v>0</v>
      </c>
      <c r="BO74" s="39">
        <v>0</v>
      </c>
      <c r="BP74" s="39">
        <v>0</v>
      </c>
      <c r="BQ74" s="39">
        <v>0</v>
      </c>
      <c r="BR74" s="39">
        <v>0</v>
      </c>
      <c r="BS74" s="39">
        <v>0</v>
      </c>
      <c r="BT74" s="39">
        <v>0</v>
      </c>
      <c r="BU74" s="39">
        <v>6000</v>
      </c>
      <c r="BV74" s="39">
        <v>0</v>
      </c>
      <c r="BW74" s="39">
        <v>0</v>
      </c>
      <c r="BX74" s="39">
        <v>0</v>
      </c>
      <c r="BY74" s="39">
        <v>0</v>
      </c>
      <c r="BZ74" s="39">
        <v>0</v>
      </c>
      <c r="CA74" s="39">
        <v>84501</v>
      </c>
      <c r="CB74" s="111">
        <v>0</v>
      </c>
      <c r="CC74" s="112"/>
      <c r="CD74" s="39">
        <v>0</v>
      </c>
      <c r="CE74" s="39">
        <v>0</v>
      </c>
    </row>
    <row r="75" spans="1:83" ht="26.4" x14ac:dyDescent="0.3">
      <c r="A75" s="39">
        <v>302</v>
      </c>
      <c r="B75" s="39">
        <v>3516</v>
      </c>
      <c r="C75" s="39" t="s">
        <v>151</v>
      </c>
      <c r="D75" s="39" t="s">
        <v>126</v>
      </c>
      <c r="E75" s="39" t="s">
        <v>132</v>
      </c>
      <c r="F75" s="39">
        <v>0</v>
      </c>
      <c r="G75" s="39">
        <v>0</v>
      </c>
      <c r="H75" s="39" t="s">
        <v>317</v>
      </c>
      <c r="I75" s="39" t="s">
        <v>316</v>
      </c>
      <c r="J75" s="39" t="s">
        <v>128</v>
      </c>
      <c r="K75" s="39" t="s">
        <v>315</v>
      </c>
      <c r="L75" s="39" t="s">
        <v>128</v>
      </c>
      <c r="M75" s="39" t="s">
        <v>127</v>
      </c>
      <c r="N75" s="39" t="s">
        <v>126</v>
      </c>
      <c r="O75" s="39" t="s">
        <v>126</v>
      </c>
      <c r="P75" s="39">
        <v>16888</v>
      </c>
      <c r="Q75" s="39">
        <v>0</v>
      </c>
      <c r="R75" s="39">
        <v>0</v>
      </c>
      <c r="S75" s="39">
        <v>1027248.97</v>
      </c>
      <c r="T75" s="39">
        <v>0</v>
      </c>
      <c r="U75" s="39">
        <v>44523.45</v>
      </c>
      <c r="V75" s="39">
        <v>0</v>
      </c>
      <c r="W75" s="39">
        <v>25858.97</v>
      </c>
      <c r="X75" s="39">
        <v>44571.199999999997</v>
      </c>
      <c r="Y75" s="39">
        <v>11246</v>
      </c>
      <c r="Z75" s="39">
        <v>3405.12</v>
      </c>
      <c r="AA75" s="39">
        <v>0</v>
      </c>
      <c r="AB75" s="39">
        <v>20062.23</v>
      </c>
      <c r="AC75" s="39">
        <v>0</v>
      </c>
      <c r="AD75" s="39">
        <v>0</v>
      </c>
      <c r="AE75" s="39">
        <v>1019.27</v>
      </c>
      <c r="AF75" s="39">
        <v>212839</v>
      </c>
      <c r="AG75" s="39">
        <v>0</v>
      </c>
      <c r="AH75" s="39">
        <v>0</v>
      </c>
      <c r="AI75" s="39">
        <v>0</v>
      </c>
      <c r="AJ75" s="39">
        <v>48983.07</v>
      </c>
      <c r="AK75" s="39">
        <v>745982.6</v>
      </c>
      <c r="AL75" s="39">
        <v>0</v>
      </c>
      <c r="AM75" s="39">
        <v>237213.26</v>
      </c>
      <c r="AN75" s="39">
        <v>45826.400000000001</v>
      </c>
      <c r="AO75" s="39">
        <v>97878.84</v>
      </c>
      <c r="AP75" s="39">
        <v>0</v>
      </c>
      <c r="AQ75" s="39">
        <v>29398.65</v>
      </c>
      <c r="AR75" s="39">
        <v>3866.33</v>
      </c>
      <c r="AS75" s="39">
        <v>1630</v>
      </c>
      <c r="AT75" s="39">
        <v>349</v>
      </c>
      <c r="AU75" s="39">
        <v>1331.66</v>
      </c>
      <c r="AV75" s="39">
        <v>12616.03</v>
      </c>
      <c r="AW75" s="39">
        <v>45.95</v>
      </c>
      <c r="AX75" s="39">
        <v>18051.45</v>
      </c>
      <c r="AY75" s="39">
        <v>2677.64</v>
      </c>
      <c r="AZ75" s="39">
        <v>14549.9</v>
      </c>
      <c r="BA75" s="39">
        <v>16348.8</v>
      </c>
      <c r="BB75" s="39">
        <v>59183.26</v>
      </c>
      <c r="BC75" s="39">
        <v>47925.16</v>
      </c>
      <c r="BD75" s="39">
        <v>19025.34</v>
      </c>
      <c r="BE75" s="39">
        <v>0</v>
      </c>
      <c r="BF75" s="39">
        <v>6067.97</v>
      </c>
      <c r="BG75" s="39">
        <v>7009.26</v>
      </c>
      <c r="BH75" s="39">
        <v>8.6</v>
      </c>
      <c r="BI75" s="39">
        <v>53592.18</v>
      </c>
      <c r="BJ75" s="39">
        <v>0</v>
      </c>
      <c r="BK75" s="39">
        <v>19039.169999999998</v>
      </c>
      <c r="BL75" s="39">
        <v>13249.83</v>
      </c>
      <c r="BM75" s="39">
        <v>0</v>
      </c>
      <c r="BN75" s="39">
        <v>0</v>
      </c>
      <c r="BO75" s="39">
        <v>0</v>
      </c>
      <c r="BP75" s="39">
        <v>0</v>
      </c>
      <c r="BQ75" s="39">
        <v>0</v>
      </c>
      <c r="BR75" s="39">
        <v>0</v>
      </c>
      <c r="BS75" s="39">
        <v>0</v>
      </c>
      <c r="BT75" s="39">
        <v>0</v>
      </c>
      <c r="BU75" s="39">
        <v>6000</v>
      </c>
      <c r="BV75" s="39">
        <v>0</v>
      </c>
      <c r="BW75" s="39">
        <v>0</v>
      </c>
      <c r="BX75" s="39">
        <v>0</v>
      </c>
      <c r="BY75" s="39">
        <v>0</v>
      </c>
      <c r="BZ75" s="39">
        <v>0</v>
      </c>
      <c r="CA75" s="39">
        <v>3778</v>
      </c>
      <c r="CB75" s="111">
        <v>0</v>
      </c>
      <c r="CC75" s="112"/>
      <c r="CD75" s="39">
        <v>0</v>
      </c>
      <c r="CE75" s="39">
        <v>0</v>
      </c>
    </row>
    <row r="76" spans="1:83" ht="26.4" x14ac:dyDescent="0.3">
      <c r="A76" s="39">
        <v>302</v>
      </c>
      <c r="B76" s="39">
        <v>3518</v>
      </c>
      <c r="C76" s="39" t="s">
        <v>333</v>
      </c>
      <c r="D76" s="39" t="s">
        <v>126</v>
      </c>
      <c r="E76" s="39" t="s">
        <v>132</v>
      </c>
      <c r="F76" s="39">
        <v>0</v>
      </c>
      <c r="G76" s="39">
        <v>0</v>
      </c>
      <c r="H76" s="39" t="s">
        <v>317</v>
      </c>
      <c r="I76" s="39" t="s">
        <v>316</v>
      </c>
      <c r="J76" s="39" t="s">
        <v>128</v>
      </c>
      <c r="K76" s="39" t="s">
        <v>315</v>
      </c>
      <c r="L76" s="39" t="s">
        <v>128</v>
      </c>
      <c r="M76" s="39" t="s">
        <v>127</v>
      </c>
      <c r="N76" s="39" t="s">
        <v>126</v>
      </c>
      <c r="O76" s="39" t="s">
        <v>126</v>
      </c>
      <c r="P76" s="39">
        <v>128947</v>
      </c>
      <c r="Q76" s="39">
        <v>0</v>
      </c>
      <c r="R76" s="39">
        <v>0</v>
      </c>
      <c r="S76" s="39">
        <v>2225672.34</v>
      </c>
      <c r="T76" s="39">
        <v>0</v>
      </c>
      <c r="U76" s="39">
        <v>34036.879999999997</v>
      </c>
      <c r="V76" s="39">
        <v>0</v>
      </c>
      <c r="W76" s="39">
        <v>209900.04</v>
      </c>
      <c r="X76" s="39">
        <v>14063.42</v>
      </c>
      <c r="Y76" s="39">
        <v>1300</v>
      </c>
      <c r="Z76" s="39">
        <v>43984.67</v>
      </c>
      <c r="AA76" s="39">
        <v>0</v>
      </c>
      <c r="AB76" s="39">
        <v>26020.1</v>
      </c>
      <c r="AC76" s="39">
        <v>0</v>
      </c>
      <c r="AD76" s="39">
        <v>4108.42</v>
      </c>
      <c r="AE76" s="39">
        <v>23901.67</v>
      </c>
      <c r="AF76" s="39">
        <v>5391.5</v>
      </c>
      <c r="AG76" s="39">
        <v>0</v>
      </c>
      <c r="AH76" s="39">
        <v>0</v>
      </c>
      <c r="AI76" s="39">
        <v>0</v>
      </c>
      <c r="AJ76" s="39">
        <v>67121.990000000005</v>
      </c>
      <c r="AK76" s="39">
        <v>1425290.42</v>
      </c>
      <c r="AL76" s="39">
        <v>6002.87</v>
      </c>
      <c r="AM76" s="39">
        <v>423804.73</v>
      </c>
      <c r="AN76" s="39">
        <v>11172.54</v>
      </c>
      <c r="AO76" s="39">
        <v>43150.59</v>
      </c>
      <c r="AP76" s="39">
        <v>0</v>
      </c>
      <c r="AQ76" s="39">
        <v>81874.880000000005</v>
      </c>
      <c r="AR76" s="39">
        <v>20860.580000000002</v>
      </c>
      <c r="AS76" s="39">
        <v>4782.17</v>
      </c>
      <c r="AT76" s="39">
        <v>21674.81</v>
      </c>
      <c r="AU76" s="39">
        <v>2529.0300000000002</v>
      </c>
      <c r="AV76" s="39">
        <v>27888.02</v>
      </c>
      <c r="AW76" s="39">
        <v>2137.4</v>
      </c>
      <c r="AX76" s="39">
        <v>54904.61</v>
      </c>
      <c r="AY76" s="39">
        <v>4383.59</v>
      </c>
      <c r="AZ76" s="39">
        <v>42156.84</v>
      </c>
      <c r="BA76" s="39">
        <v>34776</v>
      </c>
      <c r="BB76" s="39">
        <v>8448.2800000000007</v>
      </c>
      <c r="BC76" s="39">
        <v>81637.210000000006</v>
      </c>
      <c r="BD76" s="39">
        <v>20193.91</v>
      </c>
      <c r="BE76" s="39">
        <v>0</v>
      </c>
      <c r="BF76" s="39">
        <v>15699.07</v>
      </c>
      <c r="BG76" s="39">
        <v>12652.83</v>
      </c>
      <c r="BH76" s="39">
        <v>17268.900000000001</v>
      </c>
      <c r="BI76" s="39">
        <v>94857.9</v>
      </c>
      <c r="BJ76" s="39">
        <v>101816.74</v>
      </c>
      <c r="BK76" s="39">
        <v>117785.28</v>
      </c>
      <c r="BL76" s="39">
        <v>47407.83</v>
      </c>
      <c r="BM76" s="39">
        <v>0</v>
      </c>
      <c r="BN76" s="39">
        <v>0</v>
      </c>
      <c r="BO76" s="39">
        <v>994</v>
      </c>
      <c r="BP76" s="39">
        <v>0</v>
      </c>
      <c r="BQ76" s="39">
        <v>0</v>
      </c>
      <c r="BR76" s="39">
        <v>8952</v>
      </c>
      <c r="BS76" s="39">
        <v>0</v>
      </c>
      <c r="BT76" s="39">
        <v>994</v>
      </c>
      <c r="BU76" s="39">
        <v>6000</v>
      </c>
      <c r="BV76" s="39">
        <v>0</v>
      </c>
      <c r="BW76" s="39">
        <v>0</v>
      </c>
      <c r="BX76" s="39">
        <v>0</v>
      </c>
      <c r="BY76" s="39">
        <v>9946</v>
      </c>
      <c r="BZ76" s="39">
        <v>0</v>
      </c>
      <c r="CA76" s="39">
        <v>58297</v>
      </c>
      <c r="CB76" s="111">
        <v>0</v>
      </c>
      <c r="CC76" s="112"/>
      <c r="CD76" s="39">
        <v>0</v>
      </c>
      <c r="CE76" s="39">
        <v>0</v>
      </c>
    </row>
    <row r="77" spans="1:83" x14ac:dyDescent="0.3">
      <c r="A77" s="39">
        <v>302</v>
      </c>
      <c r="B77" s="39">
        <v>3520</v>
      </c>
      <c r="C77" s="39" t="s">
        <v>332</v>
      </c>
      <c r="D77" s="39" t="s">
        <v>126</v>
      </c>
      <c r="E77" s="39" t="s">
        <v>132</v>
      </c>
      <c r="F77" s="39">
        <v>0</v>
      </c>
      <c r="G77" s="39">
        <v>0</v>
      </c>
      <c r="H77" s="39" t="s">
        <v>317</v>
      </c>
      <c r="I77" s="39" t="s">
        <v>316</v>
      </c>
      <c r="J77" s="39" t="s">
        <v>128</v>
      </c>
      <c r="K77" s="39" t="s">
        <v>315</v>
      </c>
      <c r="L77" s="39" t="s">
        <v>128</v>
      </c>
      <c r="M77" s="39" t="s">
        <v>127</v>
      </c>
      <c r="N77" s="39" t="s">
        <v>126</v>
      </c>
      <c r="O77" s="39" t="s">
        <v>126</v>
      </c>
      <c r="P77" s="39">
        <v>114820</v>
      </c>
      <c r="Q77" s="39">
        <v>0</v>
      </c>
      <c r="R77" s="39">
        <v>0</v>
      </c>
      <c r="S77" s="39">
        <v>1596552.28</v>
      </c>
      <c r="T77" s="39">
        <v>0</v>
      </c>
      <c r="U77" s="39">
        <v>92227.29</v>
      </c>
      <c r="V77" s="39">
        <v>0</v>
      </c>
      <c r="W77" s="39">
        <v>2300.04</v>
      </c>
      <c r="X77" s="39">
        <v>27445.33</v>
      </c>
      <c r="Y77" s="39">
        <v>2900</v>
      </c>
      <c r="Z77" s="39">
        <v>17618.919999999998</v>
      </c>
      <c r="AA77" s="39">
        <v>0</v>
      </c>
      <c r="AB77" s="39">
        <v>76021.95</v>
      </c>
      <c r="AC77" s="39">
        <v>5896.8</v>
      </c>
      <c r="AD77" s="39">
        <v>957</v>
      </c>
      <c r="AE77" s="39">
        <v>48868.24</v>
      </c>
      <c r="AF77" s="39">
        <v>561256.9</v>
      </c>
      <c r="AG77" s="39">
        <v>0</v>
      </c>
      <c r="AH77" s="39">
        <v>0</v>
      </c>
      <c r="AI77" s="39">
        <v>0</v>
      </c>
      <c r="AJ77" s="39">
        <v>97724.93</v>
      </c>
      <c r="AK77" s="39">
        <v>1090384.6399999999</v>
      </c>
      <c r="AL77" s="39">
        <v>20319.43</v>
      </c>
      <c r="AM77" s="39">
        <v>402608.36</v>
      </c>
      <c r="AN77" s="39">
        <v>43183.91</v>
      </c>
      <c r="AO77" s="39">
        <v>128954.2</v>
      </c>
      <c r="AP77" s="39">
        <v>0</v>
      </c>
      <c r="AQ77" s="39">
        <v>22817.4</v>
      </c>
      <c r="AR77" s="39">
        <v>3364.73</v>
      </c>
      <c r="AS77" s="39">
        <v>4285.3599999999997</v>
      </c>
      <c r="AT77" s="39">
        <v>15018.29</v>
      </c>
      <c r="AU77" s="39">
        <v>0</v>
      </c>
      <c r="AV77" s="39">
        <v>23946.82</v>
      </c>
      <c r="AW77" s="39">
        <v>1673.02</v>
      </c>
      <c r="AX77" s="39">
        <v>37030.03</v>
      </c>
      <c r="AY77" s="39">
        <v>5271</v>
      </c>
      <c r="AZ77" s="39">
        <v>27610.92</v>
      </c>
      <c r="BA77" s="39">
        <v>12042.52</v>
      </c>
      <c r="BB77" s="39">
        <v>113615.29</v>
      </c>
      <c r="BC77" s="39">
        <v>102275.71</v>
      </c>
      <c r="BD77" s="39">
        <v>14598</v>
      </c>
      <c r="BE77" s="39">
        <v>0</v>
      </c>
      <c r="BF77" s="39">
        <v>13231.55</v>
      </c>
      <c r="BG77" s="39">
        <v>35066.46</v>
      </c>
      <c r="BH77" s="39">
        <v>3450.73</v>
      </c>
      <c r="BI77" s="39">
        <v>167265.79</v>
      </c>
      <c r="BJ77" s="39">
        <v>83100.11</v>
      </c>
      <c r="BK77" s="39">
        <v>79308.5</v>
      </c>
      <c r="BL77" s="39">
        <v>44421.06</v>
      </c>
      <c r="BM77" s="39">
        <v>0</v>
      </c>
      <c r="BN77" s="39">
        <v>0</v>
      </c>
      <c r="BO77" s="39">
        <v>12303.85</v>
      </c>
      <c r="BP77" s="39">
        <v>0</v>
      </c>
      <c r="BQ77" s="39">
        <v>0</v>
      </c>
      <c r="BR77" s="39">
        <v>0</v>
      </c>
      <c r="BS77" s="39">
        <v>0</v>
      </c>
      <c r="BT77" s="39">
        <v>12303.85</v>
      </c>
      <c r="BU77" s="39">
        <v>6000</v>
      </c>
      <c r="BV77" s="39">
        <v>0</v>
      </c>
      <c r="BW77" s="39">
        <v>0</v>
      </c>
      <c r="BX77" s="39">
        <v>0</v>
      </c>
      <c r="BY77" s="39">
        <v>12303.85</v>
      </c>
      <c r="BZ77" s="39">
        <v>61120</v>
      </c>
      <c r="CA77" s="39">
        <v>76322</v>
      </c>
      <c r="CB77" s="111">
        <v>0</v>
      </c>
      <c r="CC77" s="112"/>
      <c r="CD77" s="39">
        <v>0</v>
      </c>
      <c r="CE77" s="39">
        <v>0</v>
      </c>
    </row>
    <row r="78" spans="1:83" ht="39.6" x14ac:dyDescent="0.3">
      <c r="A78" s="39">
        <v>302</v>
      </c>
      <c r="B78" s="39">
        <v>3521</v>
      </c>
      <c r="C78" s="39" t="s">
        <v>331</v>
      </c>
      <c r="D78" s="39" t="s">
        <v>126</v>
      </c>
      <c r="E78" s="39" t="s">
        <v>132</v>
      </c>
      <c r="F78" s="39">
        <v>0</v>
      </c>
      <c r="G78" s="39">
        <v>1</v>
      </c>
      <c r="H78" s="39" t="s">
        <v>317</v>
      </c>
      <c r="I78" s="39" t="s">
        <v>316</v>
      </c>
      <c r="J78" s="39" t="s">
        <v>128</v>
      </c>
      <c r="K78" s="39" t="s">
        <v>315</v>
      </c>
      <c r="L78" s="39" t="s">
        <v>128</v>
      </c>
      <c r="M78" s="39" t="s">
        <v>127</v>
      </c>
      <c r="N78" s="39" t="s">
        <v>126</v>
      </c>
      <c r="O78" s="39" t="s">
        <v>126</v>
      </c>
      <c r="P78" s="39">
        <v>332519</v>
      </c>
      <c r="Q78" s="39">
        <v>0</v>
      </c>
      <c r="R78" s="39">
        <v>0</v>
      </c>
      <c r="S78" s="39">
        <v>7031975.5199999996</v>
      </c>
      <c r="T78" s="39">
        <v>263364.11</v>
      </c>
      <c r="U78" s="39">
        <v>242557.14</v>
      </c>
      <c r="V78" s="39">
        <v>0</v>
      </c>
      <c r="W78" s="39">
        <v>461889.65</v>
      </c>
      <c r="X78" s="39">
        <v>11028</v>
      </c>
      <c r="Y78" s="39">
        <v>18219.72</v>
      </c>
      <c r="Z78" s="39">
        <v>108998.95</v>
      </c>
      <c r="AA78" s="39">
        <v>0</v>
      </c>
      <c r="AB78" s="39">
        <v>262025.37</v>
      </c>
      <c r="AC78" s="39">
        <v>0</v>
      </c>
      <c r="AD78" s="39">
        <v>10154.1</v>
      </c>
      <c r="AE78" s="39">
        <v>266139.63</v>
      </c>
      <c r="AF78" s="39">
        <v>16310.11</v>
      </c>
      <c r="AG78" s="39">
        <v>0</v>
      </c>
      <c r="AH78" s="39">
        <v>0</v>
      </c>
      <c r="AI78" s="39">
        <v>0</v>
      </c>
      <c r="AJ78" s="39">
        <v>118367</v>
      </c>
      <c r="AK78" s="39">
        <v>4142071.28</v>
      </c>
      <c r="AL78" s="39">
        <v>0</v>
      </c>
      <c r="AM78" s="39">
        <v>994614.23</v>
      </c>
      <c r="AN78" s="39">
        <v>183194.59</v>
      </c>
      <c r="AO78" s="39">
        <v>600251.14</v>
      </c>
      <c r="AP78" s="39">
        <v>0</v>
      </c>
      <c r="AQ78" s="39">
        <v>106026.97</v>
      </c>
      <c r="AR78" s="39">
        <v>117537.59</v>
      </c>
      <c r="AS78" s="39">
        <v>31538</v>
      </c>
      <c r="AT78" s="39">
        <v>1760.2</v>
      </c>
      <c r="AU78" s="39">
        <v>12757.32</v>
      </c>
      <c r="AV78" s="39">
        <v>68651.86</v>
      </c>
      <c r="AW78" s="39">
        <v>13313</v>
      </c>
      <c r="AX78" s="39">
        <v>115154</v>
      </c>
      <c r="AY78" s="39">
        <v>23192.78</v>
      </c>
      <c r="AZ78" s="39">
        <v>109447.72</v>
      </c>
      <c r="BA78" s="39">
        <v>45639.6</v>
      </c>
      <c r="BB78" s="39">
        <v>56392.63</v>
      </c>
      <c r="BC78" s="39">
        <v>408936.93</v>
      </c>
      <c r="BD78" s="39">
        <v>81830.179999999993</v>
      </c>
      <c r="BE78" s="39">
        <v>46747.6</v>
      </c>
      <c r="BF78" s="39">
        <v>83928.54</v>
      </c>
      <c r="BG78" s="39">
        <v>43431</v>
      </c>
      <c r="BH78" s="39">
        <v>30353.95</v>
      </c>
      <c r="BI78" s="39">
        <v>445376.55</v>
      </c>
      <c r="BJ78" s="39">
        <v>507932.99</v>
      </c>
      <c r="BK78" s="39">
        <v>389177</v>
      </c>
      <c r="BL78" s="39">
        <v>60290.51</v>
      </c>
      <c r="BM78" s="39">
        <v>0</v>
      </c>
      <c r="BN78" s="39">
        <v>0</v>
      </c>
      <c r="BO78" s="39">
        <v>51603.14</v>
      </c>
      <c r="BP78" s="39">
        <v>0</v>
      </c>
      <c r="BQ78" s="39">
        <v>0</v>
      </c>
      <c r="BR78" s="39">
        <v>0</v>
      </c>
      <c r="BS78" s="39">
        <v>0</v>
      </c>
      <c r="BT78" s="39">
        <v>0</v>
      </c>
      <c r="BU78" s="39">
        <v>6000</v>
      </c>
      <c r="BV78" s="39">
        <v>0</v>
      </c>
      <c r="BW78" s="39">
        <v>0</v>
      </c>
      <c r="BX78" s="39">
        <v>0</v>
      </c>
      <c r="BY78" s="39">
        <v>0</v>
      </c>
      <c r="BZ78" s="39">
        <v>53964</v>
      </c>
      <c r="CA78" s="39">
        <v>318433</v>
      </c>
      <c r="CB78" s="111">
        <v>0</v>
      </c>
      <c r="CC78" s="112"/>
      <c r="CD78" s="39">
        <v>0</v>
      </c>
      <c r="CE78" s="39">
        <v>0</v>
      </c>
    </row>
    <row r="79" spans="1:83" ht="26.4" x14ac:dyDescent="0.3">
      <c r="A79" s="39">
        <v>302</v>
      </c>
      <c r="B79" s="39">
        <v>3523</v>
      </c>
      <c r="C79" s="39" t="s">
        <v>330</v>
      </c>
      <c r="D79" s="39" t="s">
        <v>126</v>
      </c>
      <c r="E79" s="39" t="s">
        <v>132</v>
      </c>
      <c r="F79" s="39">
        <v>0</v>
      </c>
      <c r="G79" s="39">
        <v>0</v>
      </c>
      <c r="H79" s="39" t="s">
        <v>317</v>
      </c>
      <c r="I79" s="39" t="s">
        <v>316</v>
      </c>
      <c r="J79" s="39" t="s">
        <v>128</v>
      </c>
      <c r="K79" s="39" t="s">
        <v>315</v>
      </c>
      <c r="L79" s="39" t="s">
        <v>128</v>
      </c>
      <c r="M79" s="39" t="s">
        <v>127</v>
      </c>
      <c r="N79" s="39" t="s">
        <v>126</v>
      </c>
      <c r="O79" s="39" t="s">
        <v>126</v>
      </c>
      <c r="P79" s="39">
        <v>285147</v>
      </c>
      <c r="Q79" s="39">
        <v>0</v>
      </c>
      <c r="R79" s="39">
        <v>23477</v>
      </c>
      <c r="S79" s="39">
        <v>3042978.56</v>
      </c>
      <c r="T79" s="39">
        <v>0</v>
      </c>
      <c r="U79" s="39">
        <v>96906.98</v>
      </c>
      <c r="V79" s="39">
        <v>0</v>
      </c>
      <c r="W79" s="39">
        <v>160620</v>
      </c>
      <c r="X79" s="39">
        <v>5254.58</v>
      </c>
      <c r="Y79" s="39">
        <v>25016.36</v>
      </c>
      <c r="Z79" s="39">
        <v>149790.74</v>
      </c>
      <c r="AA79" s="39">
        <v>0</v>
      </c>
      <c r="AB79" s="39">
        <v>65535.54</v>
      </c>
      <c r="AC79" s="39">
        <v>38760.25</v>
      </c>
      <c r="AD79" s="39">
        <v>1943</v>
      </c>
      <c r="AE79" s="39">
        <v>98123</v>
      </c>
      <c r="AF79" s="39">
        <v>13372.98</v>
      </c>
      <c r="AG79" s="39">
        <v>0</v>
      </c>
      <c r="AH79" s="39">
        <v>0</v>
      </c>
      <c r="AI79" s="39">
        <v>0</v>
      </c>
      <c r="AJ79" s="39">
        <v>138954.72</v>
      </c>
      <c r="AK79" s="39">
        <v>1602711.6</v>
      </c>
      <c r="AL79" s="39">
        <v>0</v>
      </c>
      <c r="AM79" s="39">
        <v>1033329.3</v>
      </c>
      <c r="AN79" s="39">
        <v>155761.03</v>
      </c>
      <c r="AO79" s="39">
        <v>132837.91</v>
      </c>
      <c r="AP79" s="39">
        <v>0</v>
      </c>
      <c r="AQ79" s="39">
        <v>171681.9</v>
      </c>
      <c r="AR79" s="39">
        <v>24694.81</v>
      </c>
      <c r="AS79" s="39">
        <v>5330.33</v>
      </c>
      <c r="AT79" s="39">
        <v>36380.129999999997</v>
      </c>
      <c r="AU79" s="39">
        <v>4430.6499999999996</v>
      </c>
      <c r="AV79" s="39">
        <v>30925.52</v>
      </c>
      <c r="AW79" s="39">
        <v>2090.23</v>
      </c>
      <c r="AX79" s="39">
        <v>9781.32</v>
      </c>
      <c r="AY79" s="39">
        <v>10305.9</v>
      </c>
      <c r="AZ79" s="39">
        <v>33223.18</v>
      </c>
      <c r="BA79" s="39">
        <v>56068</v>
      </c>
      <c r="BB79" s="39">
        <v>10183.68</v>
      </c>
      <c r="BC79" s="39">
        <v>130365.16</v>
      </c>
      <c r="BD79" s="39">
        <v>12813.21</v>
      </c>
      <c r="BE79" s="39">
        <v>0</v>
      </c>
      <c r="BF79" s="39">
        <v>14417.19</v>
      </c>
      <c r="BG79" s="39">
        <v>16256.48</v>
      </c>
      <c r="BH79" s="39">
        <v>1536.01</v>
      </c>
      <c r="BI79" s="39">
        <v>198651.92</v>
      </c>
      <c r="BJ79" s="39">
        <v>85759.4</v>
      </c>
      <c r="BK79" s="39">
        <v>142077.69</v>
      </c>
      <c r="BL79" s="39">
        <v>26475.16</v>
      </c>
      <c r="BM79" s="39">
        <v>0</v>
      </c>
      <c r="BN79" s="39">
        <v>0</v>
      </c>
      <c r="BO79" s="39">
        <v>0</v>
      </c>
      <c r="BP79" s="39">
        <v>0</v>
      </c>
      <c r="BQ79" s="39">
        <v>0</v>
      </c>
      <c r="BR79" s="39">
        <v>11630</v>
      </c>
      <c r="BS79" s="39">
        <v>0</v>
      </c>
      <c r="BT79" s="39">
        <v>0</v>
      </c>
      <c r="BU79" s="39">
        <v>6000</v>
      </c>
      <c r="BV79" s="39">
        <v>0</v>
      </c>
      <c r="BW79" s="39">
        <v>0</v>
      </c>
      <c r="BX79" s="39">
        <v>0</v>
      </c>
      <c r="BY79" s="39">
        <v>11250</v>
      </c>
      <c r="BZ79" s="39">
        <v>25338</v>
      </c>
      <c r="CA79" s="39">
        <v>148978</v>
      </c>
      <c r="CB79" s="111">
        <v>23857</v>
      </c>
      <c r="CC79" s="112"/>
      <c r="CD79" s="39">
        <v>0</v>
      </c>
      <c r="CE79" s="39">
        <v>0</v>
      </c>
    </row>
    <row r="80" spans="1:83" ht="26.4" x14ac:dyDescent="0.3">
      <c r="A80" s="39">
        <v>302</v>
      </c>
      <c r="B80" s="39">
        <v>3524</v>
      </c>
      <c r="C80" s="39" t="s">
        <v>329</v>
      </c>
      <c r="D80" s="39" t="s">
        <v>126</v>
      </c>
      <c r="E80" s="39" t="s">
        <v>132</v>
      </c>
      <c r="F80" s="39">
        <v>0</v>
      </c>
      <c r="G80" s="39">
        <v>0</v>
      </c>
      <c r="H80" s="39" t="s">
        <v>317</v>
      </c>
      <c r="I80" s="39" t="s">
        <v>316</v>
      </c>
      <c r="J80" s="39" t="s">
        <v>128</v>
      </c>
      <c r="K80" s="39" t="s">
        <v>315</v>
      </c>
      <c r="L80" s="39" t="s">
        <v>128</v>
      </c>
      <c r="M80" s="39" t="s">
        <v>127</v>
      </c>
      <c r="N80" s="39" t="s">
        <v>126</v>
      </c>
      <c r="O80" s="39" t="s">
        <v>126</v>
      </c>
      <c r="P80" s="39">
        <v>272</v>
      </c>
      <c r="Q80" s="39">
        <v>0</v>
      </c>
      <c r="R80" s="39">
        <v>0</v>
      </c>
      <c r="S80" s="39">
        <v>960358.2</v>
      </c>
      <c r="T80" s="39">
        <v>0</v>
      </c>
      <c r="U80" s="39">
        <v>63339.47</v>
      </c>
      <c r="V80" s="39">
        <v>0</v>
      </c>
      <c r="W80" s="39">
        <v>17160</v>
      </c>
      <c r="X80" s="39">
        <v>74004.14</v>
      </c>
      <c r="Y80" s="39">
        <v>0</v>
      </c>
      <c r="Z80" s="39">
        <v>66337.19</v>
      </c>
      <c r="AA80" s="39">
        <v>0</v>
      </c>
      <c r="AB80" s="39">
        <v>14062.53</v>
      </c>
      <c r="AC80" s="39">
        <v>0</v>
      </c>
      <c r="AD80" s="39">
        <v>0</v>
      </c>
      <c r="AE80" s="39">
        <v>11688.59</v>
      </c>
      <c r="AF80" s="39">
        <v>488731.78</v>
      </c>
      <c r="AG80" s="39">
        <v>0</v>
      </c>
      <c r="AH80" s="39">
        <v>0</v>
      </c>
      <c r="AI80" s="39">
        <v>0</v>
      </c>
      <c r="AJ80" s="39">
        <v>52853.16</v>
      </c>
      <c r="AK80" s="39">
        <v>893358.73</v>
      </c>
      <c r="AL80" s="39">
        <v>0</v>
      </c>
      <c r="AM80" s="39">
        <v>268630.81</v>
      </c>
      <c r="AN80" s="39">
        <v>23119.439999999999</v>
      </c>
      <c r="AO80" s="39">
        <v>97491.27</v>
      </c>
      <c r="AP80" s="39">
        <v>0</v>
      </c>
      <c r="AQ80" s="39">
        <v>5357.18</v>
      </c>
      <c r="AR80" s="39">
        <v>14070.63</v>
      </c>
      <c r="AS80" s="39">
        <v>3845.98</v>
      </c>
      <c r="AT80" s="39">
        <v>322</v>
      </c>
      <c r="AU80" s="39">
        <v>2367</v>
      </c>
      <c r="AV80" s="39">
        <v>67167.289999999994</v>
      </c>
      <c r="AW80" s="39">
        <v>3216.5</v>
      </c>
      <c r="AX80" s="39">
        <v>31142.21</v>
      </c>
      <c r="AY80" s="39">
        <v>2619.62</v>
      </c>
      <c r="AZ80" s="39">
        <v>17186.59</v>
      </c>
      <c r="BA80" s="39">
        <v>7598</v>
      </c>
      <c r="BB80" s="39">
        <v>64415.24</v>
      </c>
      <c r="BC80" s="39">
        <v>70357.279999999999</v>
      </c>
      <c r="BD80" s="39">
        <v>15616.18</v>
      </c>
      <c r="BE80" s="39">
        <v>0</v>
      </c>
      <c r="BF80" s="39">
        <v>7059.77</v>
      </c>
      <c r="BG80" s="39">
        <v>13972.99</v>
      </c>
      <c r="BH80" s="39">
        <v>665</v>
      </c>
      <c r="BI80" s="39">
        <v>50510.18</v>
      </c>
      <c r="BJ80" s="39">
        <v>13707.27</v>
      </c>
      <c r="BK80" s="39">
        <v>36641.410000000003</v>
      </c>
      <c r="BL80" s="39">
        <v>37671.49</v>
      </c>
      <c r="BM80" s="39">
        <v>0</v>
      </c>
      <c r="BN80" s="39">
        <v>0</v>
      </c>
      <c r="BO80" s="39">
        <v>0</v>
      </c>
      <c r="BP80" s="39">
        <v>0</v>
      </c>
      <c r="BQ80" s="39">
        <v>0</v>
      </c>
      <c r="BR80" s="39">
        <v>0</v>
      </c>
      <c r="BS80" s="39">
        <v>0</v>
      </c>
      <c r="BT80" s="39">
        <v>0</v>
      </c>
      <c r="BU80" s="39">
        <v>6000</v>
      </c>
      <c r="BV80" s="39">
        <v>0</v>
      </c>
      <c r="BW80" s="39">
        <v>0</v>
      </c>
      <c r="BX80" s="39">
        <v>0</v>
      </c>
      <c r="BY80" s="39">
        <v>0</v>
      </c>
      <c r="BZ80" s="39">
        <v>0</v>
      </c>
      <c r="CA80" s="39">
        <v>697</v>
      </c>
      <c r="CB80" s="111">
        <v>0</v>
      </c>
      <c r="CC80" s="112"/>
      <c r="CD80" s="39">
        <v>0</v>
      </c>
      <c r="CE80" s="39">
        <v>0</v>
      </c>
    </row>
    <row r="81" spans="1:83" ht="26.4" x14ac:dyDescent="0.3">
      <c r="A81" s="39">
        <v>302</v>
      </c>
      <c r="B81" s="39">
        <v>4003</v>
      </c>
      <c r="C81" s="39" t="s">
        <v>145</v>
      </c>
      <c r="D81" s="39" t="s">
        <v>126</v>
      </c>
      <c r="E81" s="39" t="s">
        <v>132</v>
      </c>
      <c r="F81" s="39">
        <v>0</v>
      </c>
      <c r="G81" s="39">
        <v>0</v>
      </c>
      <c r="H81" s="39" t="s">
        <v>317</v>
      </c>
      <c r="I81" s="39" t="s">
        <v>316</v>
      </c>
      <c r="J81" s="39" t="s">
        <v>128</v>
      </c>
      <c r="K81" s="39" t="s">
        <v>315</v>
      </c>
      <c r="L81" s="39" t="s">
        <v>128</v>
      </c>
      <c r="M81" s="39" t="s">
        <v>127</v>
      </c>
      <c r="N81" s="39" t="s">
        <v>126</v>
      </c>
      <c r="O81" s="39" t="s">
        <v>126</v>
      </c>
      <c r="P81" s="39">
        <v>140001</v>
      </c>
      <c r="Q81" s="39">
        <v>0</v>
      </c>
      <c r="R81" s="39">
        <v>52288</v>
      </c>
      <c r="S81" s="39">
        <v>4876894.57</v>
      </c>
      <c r="T81" s="39">
        <v>0</v>
      </c>
      <c r="U81" s="39">
        <v>285422.51</v>
      </c>
      <c r="V81" s="39">
        <v>0</v>
      </c>
      <c r="W81" s="39">
        <v>347410</v>
      </c>
      <c r="X81" s="39">
        <v>24361.83</v>
      </c>
      <c r="Y81" s="39">
        <v>0</v>
      </c>
      <c r="Z81" s="39">
        <v>7957.53</v>
      </c>
      <c r="AA81" s="39">
        <v>0</v>
      </c>
      <c r="AB81" s="39">
        <v>175545.56</v>
      </c>
      <c r="AC81" s="39">
        <v>0</v>
      </c>
      <c r="AD81" s="39">
        <v>0</v>
      </c>
      <c r="AE81" s="39">
        <v>70209.78</v>
      </c>
      <c r="AF81" s="39">
        <v>10562</v>
      </c>
      <c r="AG81" s="39">
        <v>0</v>
      </c>
      <c r="AH81" s="39">
        <v>0</v>
      </c>
      <c r="AI81" s="39">
        <v>0</v>
      </c>
      <c r="AJ81" s="39">
        <v>9680</v>
      </c>
      <c r="AK81" s="39">
        <v>3470448.55</v>
      </c>
      <c r="AL81" s="39">
        <v>0</v>
      </c>
      <c r="AM81" s="39">
        <v>776526.9</v>
      </c>
      <c r="AN81" s="39">
        <v>100025.59</v>
      </c>
      <c r="AO81" s="39">
        <v>415652.33</v>
      </c>
      <c r="AP81" s="39">
        <v>0</v>
      </c>
      <c r="AQ81" s="39">
        <v>40351.57</v>
      </c>
      <c r="AR81" s="39">
        <v>42761.91</v>
      </c>
      <c r="AS81" s="39">
        <v>13766.25</v>
      </c>
      <c r="AT81" s="39">
        <v>796.62</v>
      </c>
      <c r="AU81" s="39">
        <v>4375.45</v>
      </c>
      <c r="AV81" s="39">
        <v>52183.35</v>
      </c>
      <c r="AW81" s="39">
        <v>9411</v>
      </c>
      <c r="AX81" s="39">
        <v>75585.33</v>
      </c>
      <c r="AY81" s="39">
        <v>6071.92</v>
      </c>
      <c r="AZ81" s="39">
        <v>71891.11</v>
      </c>
      <c r="BA81" s="39">
        <v>59736</v>
      </c>
      <c r="BB81" s="39">
        <v>35910.18</v>
      </c>
      <c r="BC81" s="39">
        <v>150677.94</v>
      </c>
      <c r="BD81" s="39">
        <v>81956.17</v>
      </c>
      <c r="BE81" s="39">
        <v>65964.17</v>
      </c>
      <c r="BF81" s="39">
        <v>24478.7</v>
      </c>
      <c r="BG81" s="39">
        <v>29034.04</v>
      </c>
      <c r="BH81" s="39">
        <v>0</v>
      </c>
      <c r="BI81" s="39">
        <v>199613.93</v>
      </c>
      <c r="BJ81" s="39">
        <v>31664.19</v>
      </c>
      <c r="BK81" s="39">
        <v>101849.87</v>
      </c>
      <c r="BL81" s="39">
        <v>16984.71</v>
      </c>
      <c r="BM81" s="39">
        <v>0</v>
      </c>
      <c r="BN81" s="39">
        <v>0</v>
      </c>
      <c r="BO81" s="39">
        <v>0</v>
      </c>
      <c r="BP81" s="39">
        <v>0</v>
      </c>
      <c r="BQ81" s="39">
        <v>0</v>
      </c>
      <c r="BR81" s="39">
        <v>17111.599999999999</v>
      </c>
      <c r="BS81" s="39">
        <v>0</v>
      </c>
      <c r="BT81" s="39">
        <v>0</v>
      </c>
      <c r="BU81" s="39">
        <v>6000</v>
      </c>
      <c r="BV81" s="39">
        <v>0</v>
      </c>
      <c r="BW81" s="39">
        <v>16811.78</v>
      </c>
      <c r="BX81" s="39">
        <v>0</v>
      </c>
      <c r="BY81" s="39">
        <v>19327.82</v>
      </c>
      <c r="BZ81" s="39">
        <v>22289</v>
      </c>
      <c r="CA81" s="39">
        <v>48038</v>
      </c>
      <c r="CB81" s="111">
        <v>33260</v>
      </c>
      <c r="CC81" s="112"/>
      <c r="CD81" s="39">
        <v>0</v>
      </c>
      <c r="CE81" s="39">
        <v>0</v>
      </c>
    </row>
    <row r="82" spans="1:83" ht="26.4" x14ac:dyDescent="0.3">
      <c r="A82" s="39">
        <v>302</v>
      </c>
      <c r="B82" s="39">
        <v>4004</v>
      </c>
      <c r="C82" s="39" t="s">
        <v>328</v>
      </c>
      <c r="D82" s="39" t="s">
        <v>126</v>
      </c>
      <c r="E82" s="39" t="s">
        <v>132</v>
      </c>
      <c r="F82" s="39">
        <v>0</v>
      </c>
      <c r="G82" s="39">
        <v>0</v>
      </c>
      <c r="H82" s="39" t="s">
        <v>317</v>
      </c>
      <c r="I82" s="39" t="s">
        <v>316</v>
      </c>
      <c r="J82" s="39" t="s">
        <v>128</v>
      </c>
      <c r="K82" s="39" t="s">
        <v>315</v>
      </c>
      <c r="L82" s="39" t="s">
        <v>128</v>
      </c>
      <c r="M82" s="39" t="s">
        <v>127</v>
      </c>
      <c r="N82" s="39" t="s">
        <v>126</v>
      </c>
      <c r="O82" s="39" t="s">
        <v>126</v>
      </c>
      <c r="P82" s="39">
        <v>1185</v>
      </c>
      <c r="Q82" s="39">
        <v>0</v>
      </c>
      <c r="R82" s="39">
        <v>0</v>
      </c>
      <c r="S82" s="39">
        <v>1351927.76</v>
      </c>
      <c r="T82" s="39">
        <v>259979.44</v>
      </c>
      <c r="U82" s="39">
        <v>75308.350000000006</v>
      </c>
      <c r="V82" s="39">
        <v>0</v>
      </c>
      <c r="W82" s="39">
        <v>17765.990000000002</v>
      </c>
      <c r="X82" s="39">
        <v>53840.62</v>
      </c>
      <c r="Y82" s="39">
        <v>0</v>
      </c>
      <c r="Z82" s="39">
        <v>0</v>
      </c>
      <c r="AA82" s="39">
        <v>0</v>
      </c>
      <c r="AB82" s="39">
        <v>0</v>
      </c>
      <c r="AC82" s="39">
        <v>15484.56</v>
      </c>
      <c r="AD82" s="39">
        <v>0</v>
      </c>
      <c r="AE82" s="39">
        <v>0</v>
      </c>
      <c r="AF82" s="39">
        <v>493283.98</v>
      </c>
      <c r="AG82" s="39">
        <v>0</v>
      </c>
      <c r="AH82" s="39">
        <v>0</v>
      </c>
      <c r="AI82" s="39">
        <v>0</v>
      </c>
      <c r="AJ82" s="39">
        <v>0</v>
      </c>
      <c r="AK82" s="39">
        <v>1484610.84</v>
      </c>
      <c r="AL82" s="39">
        <v>0</v>
      </c>
      <c r="AM82" s="39">
        <v>143539.97</v>
      </c>
      <c r="AN82" s="39">
        <v>42471.97</v>
      </c>
      <c r="AO82" s="39">
        <v>184863.85</v>
      </c>
      <c r="AP82" s="39">
        <v>0</v>
      </c>
      <c r="AQ82" s="39">
        <v>0</v>
      </c>
      <c r="AR82" s="39">
        <v>6846.36</v>
      </c>
      <c r="AS82" s="39">
        <v>1624</v>
      </c>
      <c r="AT82" s="39">
        <v>12242.68</v>
      </c>
      <c r="AU82" s="39">
        <v>9980.0400000000009</v>
      </c>
      <c r="AV82" s="39">
        <v>58618.29</v>
      </c>
      <c r="AW82" s="39">
        <v>0</v>
      </c>
      <c r="AX82" s="39">
        <v>38998</v>
      </c>
      <c r="AY82" s="39">
        <v>320.14</v>
      </c>
      <c r="AZ82" s="39">
        <v>15472.53</v>
      </c>
      <c r="BA82" s="39">
        <v>7056</v>
      </c>
      <c r="BB82" s="39">
        <v>78480.240000000005</v>
      </c>
      <c r="BC82" s="39">
        <v>41980.76</v>
      </c>
      <c r="BD82" s="39">
        <v>31332.41</v>
      </c>
      <c r="BE82" s="39">
        <v>20387.849999999999</v>
      </c>
      <c r="BF82" s="39">
        <v>24331.07</v>
      </c>
      <c r="BG82" s="39">
        <v>482</v>
      </c>
      <c r="BH82" s="39">
        <v>0</v>
      </c>
      <c r="BI82" s="39">
        <v>0</v>
      </c>
      <c r="BJ82" s="39">
        <v>10340.700000000001</v>
      </c>
      <c r="BK82" s="39">
        <v>12842</v>
      </c>
      <c r="BL82" s="39">
        <v>36448</v>
      </c>
      <c r="BM82" s="39">
        <v>0</v>
      </c>
      <c r="BN82" s="39">
        <v>0</v>
      </c>
      <c r="BO82" s="39">
        <v>0</v>
      </c>
      <c r="BP82" s="39">
        <v>0</v>
      </c>
      <c r="BQ82" s="39">
        <v>0</v>
      </c>
      <c r="BR82" s="39">
        <v>0</v>
      </c>
      <c r="BS82" s="39">
        <v>0</v>
      </c>
      <c r="BT82" s="39">
        <v>0</v>
      </c>
      <c r="BU82" s="39">
        <v>6000</v>
      </c>
      <c r="BV82" s="39">
        <v>0</v>
      </c>
      <c r="BW82" s="39">
        <v>0</v>
      </c>
      <c r="BX82" s="39">
        <v>0</v>
      </c>
      <c r="BY82" s="39">
        <v>0</v>
      </c>
      <c r="BZ82" s="39">
        <v>2465</v>
      </c>
      <c r="CA82" s="39">
        <v>3041</v>
      </c>
      <c r="CB82" s="111">
        <v>0</v>
      </c>
      <c r="CC82" s="112"/>
      <c r="CD82" s="39">
        <v>0</v>
      </c>
      <c r="CE82" s="39">
        <v>0</v>
      </c>
    </row>
    <row r="83" spans="1:83" ht="26.4" x14ac:dyDescent="0.3">
      <c r="A83" s="39">
        <v>302</v>
      </c>
      <c r="B83" s="39">
        <v>5201</v>
      </c>
      <c r="C83" s="39" t="s">
        <v>327</v>
      </c>
      <c r="D83" s="39" t="s">
        <v>126</v>
      </c>
      <c r="E83" s="39" t="s">
        <v>132</v>
      </c>
      <c r="F83" s="39">
        <v>0</v>
      </c>
      <c r="G83" s="39">
        <v>0</v>
      </c>
      <c r="H83" s="39" t="s">
        <v>317</v>
      </c>
      <c r="I83" s="39" t="s">
        <v>316</v>
      </c>
      <c r="J83" s="39" t="s">
        <v>128</v>
      </c>
      <c r="K83" s="39" t="s">
        <v>315</v>
      </c>
      <c r="L83" s="39" t="s">
        <v>128</v>
      </c>
      <c r="M83" s="39" t="s">
        <v>127</v>
      </c>
      <c r="N83" s="39" t="s">
        <v>126</v>
      </c>
      <c r="O83" s="39" t="s">
        <v>126</v>
      </c>
      <c r="P83" s="39">
        <v>265799</v>
      </c>
      <c r="Q83" s="39">
        <v>0</v>
      </c>
      <c r="R83" s="39">
        <v>14736</v>
      </c>
      <c r="S83" s="39">
        <v>1588854.43</v>
      </c>
      <c r="T83" s="39">
        <v>0</v>
      </c>
      <c r="U83" s="39">
        <v>151008.21</v>
      </c>
      <c r="V83" s="39">
        <v>0</v>
      </c>
      <c r="W83" s="39">
        <v>101220</v>
      </c>
      <c r="X83" s="39">
        <v>2682</v>
      </c>
      <c r="Y83" s="39">
        <v>0</v>
      </c>
      <c r="Z83" s="39">
        <v>65413.120000000003</v>
      </c>
      <c r="AA83" s="39">
        <v>0</v>
      </c>
      <c r="AB83" s="39">
        <v>48202.65</v>
      </c>
      <c r="AC83" s="39">
        <v>0</v>
      </c>
      <c r="AD83" s="39">
        <v>0</v>
      </c>
      <c r="AE83" s="39">
        <v>49116.959999999999</v>
      </c>
      <c r="AF83" s="39">
        <v>10229.379999999999</v>
      </c>
      <c r="AG83" s="39">
        <v>0</v>
      </c>
      <c r="AH83" s="39">
        <v>0</v>
      </c>
      <c r="AI83" s="39">
        <v>0</v>
      </c>
      <c r="AJ83" s="39">
        <v>62998.99</v>
      </c>
      <c r="AK83" s="39">
        <v>1003832.79</v>
      </c>
      <c r="AL83" s="39">
        <v>0</v>
      </c>
      <c r="AM83" s="39">
        <v>354755.91</v>
      </c>
      <c r="AN83" s="39">
        <v>82402.25</v>
      </c>
      <c r="AO83" s="39">
        <v>161552.70000000001</v>
      </c>
      <c r="AP83" s="39">
        <v>0</v>
      </c>
      <c r="AQ83" s="39">
        <v>57755.57</v>
      </c>
      <c r="AR83" s="39">
        <v>14825.73</v>
      </c>
      <c r="AS83" s="39">
        <v>5737.93</v>
      </c>
      <c r="AT83" s="39">
        <v>627.48</v>
      </c>
      <c r="AU83" s="39">
        <v>2165.34</v>
      </c>
      <c r="AV83" s="39">
        <v>21373.22</v>
      </c>
      <c r="AW83" s="39">
        <v>4996.1000000000004</v>
      </c>
      <c r="AX83" s="39">
        <v>7059.15</v>
      </c>
      <c r="AY83" s="39">
        <v>5055.8999999999996</v>
      </c>
      <c r="AZ83" s="39">
        <v>29981.1</v>
      </c>
      <c r="BA83" s="39">
        <v>6904.8</v>
      </c>
      <c r="BB83" s="39">
        <v>7845.02</v>
      </c>
      <c r="BC83" s="39">
        <v>88540.09</v>
      </c>
      <c r="BD83" s="39">
        <v>7746.66</v>
      </c>
      <c r="BE83" s="39">
        <v>0</v>
      </c>
      <c r="BF83" s="39">
        <v>13958.32</v>
      </c>
      <c r="BG83" s="39">
        <v>11446.22</v>
      </c>
      <c r="BH83" s="39">
        <v>13208.19</v>
      </c>
      <c r="BI83" s="39">
        <v>108460.3</v>
      </c>
      <c r="BJ83" s="39">
        <v>3460.44</v>
      </c>
      <c r="BK83" s="39">
        <v>102001.53</v>
      </c>
      <c r="BL83" s="39">
        <v>23306</v>
      </c>
      <c r="BM83" s="39">
        <v>0</v>
      </c>
      <c r="BN83" s="39">
        <v>0</v>
      </c>
      <c r="BO83" s="39">
        <v>0</v>
      </c>
      <c r="BP83" s="39">
        <v>0</v>
      </c>
      <c r="BQ83" s="39">
        <v>0</v>
      </c>
      <c r="BR83" s="39">
        <v>8354.15</v>
      </c>
      <c r="BS83" s="39">
        <v>4812</v>
      </c>
      <c r="BT83" s="39">
        <v>0</v>
      </c>
      <c r="BU83" s="39">
        <v>6000</v>
      </c>
      <c r="BV83" s="39">
        <v>0</v>
      </c>
      <c r="BW83" s="39">
        <v>0</v>
      </c>
      <c r="BX83" s="39">
        <v>0</v>
      </c>
      <c r="BY83" s="39">
        <v>27902.15</v>
      </c>
      <c r="BZ83" s="39">
        <v>27233</v>
      </c>
      <c r="CA83" s="39">
        <v>179293</v>
      </c>
      <c r="CB83" s="111">
        <v>0</v>
      </c>
      <c r="CC83" s="112"/>
      <c r="CD83" s="39">
        <v>0</v>
      </c>
      <c r="CE83" s="39">
        <v>0</v>
      </c>
    </row>
    <row r="84" spans="1:83" ht="52.8" x14ac:dyDescent="0.3">
      <c r="A84" s="39">
        <v>302</v>
      </c>
      <c r="B84" s="39">
        <v>5404</v>
      </c>
      <c r="C84" s="39" t="s">
        <v>326</v>
      </c>
      <c r="D84" s="39" t="s">
        <v>126</v>
      </c>
      <c r="E84" s="39" t="s">
        <v>132</v>
      </c>
      <c r="F84" s="39">
        <v>0</v>
      </c>
      <c r="G84" s="39">
        <v>2</v>
      </c>
      <c r="H84" s="39" t="s">
        <v>317</v>
      </c>
      <c r="I84" s="39" t="s">
        <v>316</v>
      </c>
      <c r="J84" s="39" t="s">
        <v>128</v>
      </c>
      <c r="K84" s="39" t="s">
        <v>315</v>
      </c>
      <c r="L84" s="39" t="s">
        <v>128</v>
      </c>
      <c r="M84" s="39" t="s">
        <v>127</v>
      </c>
      <c r="N84" s="39" t="s">
        <v>126</v>
      </c>
      <c r="O84" s="39" t="s">
        <v>126</v>
      </c>
      <c r="P84" s="39">
        <v>-497456</v>
      </c>
      <c r="Q84" s="39">
        <v>0</v>
      </c>
      <c r="R84" s="39">
        <v>3251</v>
      </c>
      <c r="S84" s="39">
        <v>2791235.33</v>
      </c>
      <c r="T84" s="39">
        <v>1069475.92</v>
      </c>
      <c r="U84" s="39">
        <v>2047</v>
      </c>
      <c r="V84" s="39">
        <v>0</v>
      </c>
      <c r="W84" s="39">
        <v>35960</v>
      </c>
      <c r="X84" s="39">
        <v>78792</v>
      </c>
      <c r="Y84" s="39">
        <v>11280.64</v>
      </c>
      <c r="Z84" s="39">
        <v>56974</v>
      </c>
      <c r="AA84" s="39">
        <v>0</v>
      </c>
      <c r="AB84" s="39">
        <v>124339.21</v>
      </c>
      <c r="AC84" s="39">
        <v>0</v>
      </c>
      <c r="AD84" s="39">
        <v>0</v>
      </c>
      <c r="AE84" s="39">
        <v>31367</v>
      </c>
      <c r="AF84" s="39">
        <v>373140</v>
      </c>
      <c r="AG84" s="39">
        <v>0</v>
      </c>
      <c r="AH84" s="39">
        <v>0</v>
      </c>
      <c r="AI84" s="39">
        <v>0</v>
      </c>
      <c r="AJ84" s="39">
        <v>2200</v>
      </c>
      <c r="AK84" s="39">
        <v>2904620.6</v>
      </c>
      <c r="AL84" s="39">
        <v>0</v>
      </c>
      <c r="AM84" s="39">
        <v>209119</v>
      </c>
      <c r="AN84" s="39">
        <v>82579.850000000006</v>
      </c>
      <c r="AO84" s="39">
        <v>356325.35</v>
      </c>
      <c r="AP84" s="39">
        <v>57032.09</v>
      </c>
      <c r="AQ84" s="39">
        <v>2364.0500000000002</v>
      </c>
      <c r="AR84" s="39">
        <v>70488</v>
      </c>
      <c r="AS84" s="39">
        <v>7286.74</v>
      </c>
      <c r="AT84" s="39">
        <v>486.54</v>
      </c>
      <c r="AU84" s="39">
        <v>7411.65</v>
      </c>
      <c r="AV84" s="39">
        <v>53674</v>
      </c>
      <c r="AW84" s="39">
        <v>0</v>
      </c>
      <c r="AX84" s="39">
        <v>48101</v>
      </c>
      <c r="AY84" s="39">
        <v>9664.73</v>
      </c>
      <c r="AZ84" s="39">
        <v>95968</v>
      </c>
      <c r="BA84" s="39">
        <v>16872.8</v>
      </c>
      <c r="BB84" s="39">
        <v>52360</v>
      </c>
      <c r="BC84" s="39">
        <v>146437</v>
      </c>
      <c r="BD84" s="39">
        <v>136621</v>
      </c>
      <c r="BE84" s="39">
        <v>90656</v>
      </c>
      <c r="BF84" s="39">
        <v>51843</v>
      </c>
      <c r="BG84" s="39">
        <v>36580.15</v>
      </c>
      <c r="BH84" s="39">
        <v>9494</v>
      </c>
      <c r="BI84" s="39">
        <v>58004</v>
      </c>
      <c r="BJ84" s="39">
        <v>162.5</v>
      </c>
      <c r="BK84" s="39">
        <v>61556.05</v>
      </c>
      <c r="BL84" s="39">
        <v>108978</v>
      </c>
      <c r="BM84" s="39">
        <v>0</v>
      </c>
      <c r="BN84" s="39">
        <v>30</v>
      </c>
      <c r="BO84" s="39">
        <v>0</v>
      </c>
      <c r="BP84" s="39">
        <v>0</v>
      </c>
      <c r="BQ84" s="39">
        <v>0</v>
      </c>
      <c r="BR84" s="39">
        <v>0</v>
      </c>
      <c r="BS84" s="39">
        <v>8500</v>
      </c>
      <c r="BT84" s="39">
        <v>0</v>
      </c>
      <c r="BU84" s="39">
        <v>6000</v>
      </c>
      <c r="BV84" s="39">
        <v>0</v>
      </c>
      <c r="BW84" s="39">
        <v>0</v>
      </c>
      <c r="BX84" s="39">
        <v>0</v>
      </c>
      <c r="BY84" s="39">
        <v>12517</v>
      </c>
      <c r="BZ84" s="39">
        <v>0</v>
      </c>
      <c r="CA84" s="39">
        <v>-595361</v>
      </c>
      <c r="CB84" s="111">
        <v>0</v>
      </c>
      <c r="CC84" s="112"/>
      <c r="CD84" s="39">
        <v>-766</v>
      </c>
      <c r="CE84" s="39">
        <v>0</v>
      </c>
    </row>
    <row r="85" spans="1:83" ht="39.6" x14ac:dyDescent="0.3">
      <c r="A85" s="39">
        <v>302</v>
      </c>
      <c r="B85" s="39">
        <v>5405</v>
      </c>
      <c r="C85" s="39" t="s">
        <v>325</v>
      </c>
      <c r="D85" s="39" t="s">
        <v>126</v>
      </c>
      <c r="E85" s="39" t="s">
        <v>132</v>
      </c>
      <c r="F85" s="39">
        <v>0</v>
      </c>
      <c r="G85" s="39">
        <v>0</v>
      </c>
      <c r="H85" s="39" t="s">
        <v>317</v>
      </c>
      <c r="I85" s="39" t="s">
        <v>316</v>
      </c>
      <c r="J85" s="39" t="s">
        <v>128</v>
      </c>
      <c r="K85" s="39" t="s">
        <v>315</v>
      </c>
      <c r="L85" s="39" t="s">
        <v>128</v>
      </c>
      <c r="M85" s="39" t="s">
        <v>127</v>
      </c>
      <c r="N85" s="39" t="s">
        <v>126</v>
      </c>
      <c r="O85" s="39" t="s">
        <v>126</v>
      </c>
      <c r="P85" s="39">
        <v>494999</v>
      </c>
      <c r="Q85" s="39">
        <v>-3615</v>
      </c>
      <c r="R85" s="39">
        <v>1</v>
      </c>
      <c r="S85" s="39">
        <v>4982767.18</v>
      </c>
      <c r="T85" s="39">
        <v>1450028.74</v>
      </c>
      <c r="U85" s="39">
        <v>209689.42</v>
      </c>
      <c r="V85" s="39">
        <v>0</v>
      </c>
      <c r="W85" s="39">
        <v>135419.96</v>
      </c>
      <c r="X85" s="39">
        <v>29701.16</v>
      </c>
      <c r="Y85" s="39">
        <v>5300</v>
      </c>
      <c r="Z85" s="39">
        <v>99253.02</v>
      </c>
      <c r="AA85" s="39">
        <v>0</v>
      </c>
      <c r="AB85" s="39">
        <v>407730.44</v>
      </c>
      <c r="AC85" s="39">
        <v>0</v>
      </c>
      <c r="AD85" s="39">
        <v>0</v>
      </c>
      <c r="AE85" s="39">
        <v>61126.76</v>
      </c>
      <c r="AF85" s="39">
        <v>25000</v>
      </c>
      <c r="AG85" s="39">
        <v>0</v>
      </c>
      <c r="AH85" s="39">
        <v>0</v>
      </c>
      <c r="AI85" s="39">
        <v>0</v>
      </c>
      <c r="AJ85" s="39">
        <v>0</v>
      </c>
      <c r="AK85" s="39">
        <v>4490577.8899999997</v>
      </c>
      <c r="AL85" s="39">
        <v>29814.17</v>
      </c>
      <c r="AM85" s="39">
        <v>638833.47</v>
      </c>
      <c r="AN85" s="39">
        <v>106999.36</v>
      </c>
      <c r="AO85" s="39">
        <v>535461.41</v>
      </c>
      <c r="AP85" s="39">
        <v>140780.29999999999</v>
      </c>
      <c r="AQ85" s="39">
        <v>0</v>
      </c>
      <c r="AR85" s="39">
        <v>33572.43</v>
      </c>
      <c r="AS85" s="39">
        <v>26931.89</v>
      </c>
      <c r="AT85" s="39">
        <v>905.76</v>
      </c>
      <c r="AU85" s="39">
        <v>6586</v>
      </c>
      <c r="AV85" s="39">
        <v>73990.22</v>
      </c>
      <c r="AW85" s="39">
        <v>34896.589999999997</v>
      </c>
      <c r="AX85" s="39">
        <v>104247.17</v>
      </c>
      <c r="AY85" s="39">
        <v>15279.02</v>
      </c>
      <c r="AZ85" s="39">
        <v>106083.52</v>
      </c>
      <c r="BA85" s="39">
        <v>25404.16</v>
      </c>
      <c r="BB85" s="39">
        <v>33481.24</v>
      </c>
      <c r="BC85" s="39">
        <v>158707.54999999999</v>
      </c>
      <c r="BD85" s="39">
        <v>59765.27</v>
      </c>
      <c r="BE85" s="39">
        <v>142255.56</v>
      </c>
      <c r="BF85" s="39">
        <v>31569.67</v>
      </c>
      <c r="BG85" s="39">
        <v>50554.55</v>
      </c>
      <c r="BH85" s="39">
        <v>0</v>
      </c>
      <c r="BI85" s="39">
        <v>255322.86</v>
      </c>
      <c r="BJ85" s="39">
        <v>169511.23</v>
      </c>
      <c r="BK85" s="39">
        <v>94664.82</v>
      </c>
      <c r="BL85" s="39">
        <v>58653.89</v>
      </c>
      <c r="BM85" s="39">
        <v>0</v>
      </c>
      <c r="BN85" s="39">
        <v>0</v>
      </c>
      <c r="BO85" s="39">
        <v>0</v>
      </c>
      <c r="BP85" s="39">
        <v>974.68</v>
      </c>
      <c r="BQ85" s="39">
        <v>0</v>
      </c>
      <c r="BR85" s="39">
        <v>0</v>
      </c>
      <c r="BS85" s="39">
        <v>0</v>
      </c>
      <c r="BT85" s="39">
        <v>0</v>
      </c>
      <c r="BU85" s="39">
        <v>6000</v>
      </c>
      <c r="BV85" s="39">
        <v>0</v>
      </c>
      <c r="BW85" s="39">
        <v>0</v>
      </c>
      <c r="BX85" s="39">
        <v>0</v>
      </c>
      <c r="BY85" s="39">
        <v>0</v>
      </c>
      <c r="BZ85" s="39">
        <v>454716</v>
      </c>
      <c r="CA85" s="39">
        <v>21449.68</v>
      </c>
      <c r="CB85" s="111">
        <v>0</v>
      </c>
      <c r="CC85" s="112"/>
      <c r="CD85" s="39">
        <v>1</v>
      </c>
      <c r="CE85" s="39">
        <v>-4589.68</v>
      </c>
    </row>
    <row r="86" spans="1:83" ht="39.6" x14ac:dyDescent="0.3">
      <c r="A86" s="39">
        <v>302</v>
      </c>
      <c r="B86" s="39">
        <v>5407</v>
      </c>
      <c r="C86" s="39" t="s">
        <v>324</v>
      </c>
      <c r="D86" s="39" t="s">
        <v>126</v>
      </c>
      <c r="E86" s="39" t="s">
        <v>132</v>
      </c>
      <c r="F86" s="39">
        <v>0</v>
      </c>
      <c r="G86" s="39">
        <v>0</v>
      </c>
      <c r="H86" s="39" t="s">
        <v>317</v>
      </c>
      <c r="I86" s="39" t="s">
        <v>316</v>
      </c>
      <c r="J86" s="39" t="s">
        <v>128</v>
      </c>
      <c r="K86" s="39" t="s">
        <v>315</v>
      </c>
      <c r="L86" s="39" t="s">
        <v>128</v>
      </c>
      <c r="M86" s="39" t="s">
        <v>127</v>
      </c>
      <c r="N86" s="39" t="s">
        <v>126</v>
      </c>
      <c r="O86" s="39" t="s">
        <v>126</v>
      </c>
      <c r="P86" s="39">
        <v>-314102</v>
      </c>
      <c r="Q86" s="39">
        <v>0</v>
      </c>
      <c r="R86" s="39">
        <v>0</v>
      </c>
      <c r="S86" s="39">
        <v>5647602.4000000004</v>
      </c>
      <c r="T86" s="39">
        <v>788652.87</v>
      </c>
      <c r="U86" s="39">
        <v>388709.63</v>
      </c>
      <c r="V86" s="39">
        <v>0</v>
      </c>
      <c r="W86" s="39">
        <v>227635</v>
      </c>
      <c r="X86" s="39">
        <v>8847</v>
      </c>
      <c r="Y86" s="39">
        <v>0</v>
      </c>
      <c r="Z86" s="39">
        <v>935.1</v>
      </c>
      <c r="AA86" s="39">
        <v>0</v>
      </c>
      <c r="AB86" s="39">
        <v>0</v>
      </c>
      <c r="AC86" s="39">
        <v>0</v>
      </c>
      <c r="AD86" s="39">
        <v>0</v>
      </c>
      <c r="AE86" s="39">
        <v>79237.039999999994</v>
      </c>
      <c r="AF86" s="39">
        <v>473423.09</v>
      </c>
      <c r="AG86" s="39">
        <v>0</v>
      </c>
      <c r="AH86" s="39">
        <v>0</v>
      </c>
      <c r="AI86" s="39">
        <v>0</v>
      </c>
      <c r="AJ86" s="39">
        <v>9680</v>
      </c>
      <c r="AK86" s="39">
        <v>4235589.88</v>
      </c>
      <c r="AL86" s="39">
        <v>0</v>
      </c>
      <c r="AM86" s="39">
        <v>805527.02</v>
      </c>
      <c r="AN86" s="39">
        <v>133342.44</v>
      </c>
      <c r="AO86" s="39">
        <v>416543.51</v>
      </c>
      <c r="AP86" s="39">
        <v>0</v>
      </c>
      <c r="AQ86" s="39">
        <v>38417.18</v>
      </c>
      <c r="AR86" s="39">
        <v>71519.990000000005</v>
      </c>
      <c r="AS86" s="39">
        <v>9865.99</v>
      </c>
      <c r="AT86" s="39">
        <v>997.14</v>
      </c>
      <c r="AU86" s="39">
        <v>4828.42</v>
      </c>
      <c r="AV86" s="39">
        <v>70688.429999999993</v>
      </c>
      <c r="AW86" s="39">
        <v>7079.99</v>
      </c>
      <c r="AX86" s="39">
        <v>127177.96</v>
      </c>
      <c r="AY86" s="39">
        <v>11974</v>
      </c>
      <c r="AZ86" s="39">
        <v>36542.94</v>
      </c>
      <c r="BA86" s="39">
        <v>35894</v>
      </c>
      <c r="BB86" s="39">
        <v>56270.57</v>
      </c>
      <c r="BC86" s="39">
        <v>217926.13</v>
      </c>
      <c r="BD86" s="39">
        <v>73559.98</v>
      </c>
      <c r="BE86" s="39">
        <v>108739.41</v>
      </c>
      <c r="BF86" s="39">
        <v>193730.91</v>
      </c>
      <c r="BG86" s="39">
        <v>36569.440000000002</v>
      </c>
      <c r="BH86" s="39">
        <v>0</v>
      </c>
      <c r="BI86" s="39">
        <v>50814.53</v>
      </c>
      <c r="BJ86" s="39">
        <v>193478.06</v>
      </c>
      <c r="BK86" s="39">
        <v>304794.40000000002</v>
      </c>
      <c r="BL86" s="39">
        <v>62625.81</v>
      </c>
      <c r="BM86" s="39">
        <v>0</v>
      </c>
      <c r="BN86" s="39">
        <v>0</v>
      </c>
      <c r="BO86" s="39">
        <v>0</v>
      </c>
      <c r="BP86" s="39">
        <v>0</v>
      </c>
      <c r="BQ86" s="39">
        <v>0</v>
      </c>
      <c r="BR86" s="39">
        <v>0</v>
      </c>
      <c r="BS86" s="39">
        <v>0</v>
      </c>
      <c r="BT86" s="39">
        <v>0</v>
      </c>
      <c r="BU86" s="39">
        <v>6000</v>
      </c>
      <c r="BV86" s="39">
        <v>0</v>
      </c>
      <c r="BW86" s="39">
        <v>0</v>
      </c>
      <c r="BX86" s="39">
        <v>0</v>
      </c>
      <c r="BY86" s="39">
        <v>0</v>
      </c>
      <c r="BZ86" s="39">
        <v>0</v>
      </c>
      <c r="CA86" s="39">
        <v>6122</v>
      </c>
      <c r="CB86" s="111">
        <v>0</v>
      </c>
      <c r="CC86" s="112"/>
      <c r="CD86" s="39">
        <v>0</v>
      </c>
      <c r="CE86" s="39">
        <v>0</v>
      </c>
    </row>
    <row r="87" spans="1:83" x14ac:dyDescent="0.3">
      <c r="A87" s="39">
        <v>302</v>
      </c>
      <c r="B87" s="39">
        <v>5427</v>
      </c>
      <c r="C87" s="39" t="s">
        <v>323</v>
      </c>
      <c r="D87" s="39" t="s">
        <v>126</v>
      </c>
      <c r="E87" s="39" t="s">
        <v>132</v>
      </c>
      <c r="F87" s="39">
        <v>0</v>
      </c>
      <c r="G87" s="39">
        <v>1</v>
      </c>
      <c r="H87" s="39" t="s">
        <v>317</v>
      </c>
      <c r="I87" s="39" t="s">
        <v>316</v>
      </c>
      <c r="J87" s="39" t="s">
        <v>128</v>
      </c>
      <c r="K87" s="39" t="s">
        <v>315</v>
      </c>
      <c r="L87" s="39" t="s">
        <v>128</v>
      </c>
      <c r="M87" s="39" t="s">
        <v>127</v>
      </c>
      <c r="N87" s="39" t="s">
        <v>126</v>
      </c>
      <c r="O87" s="39" t="s">
        <v>126</v>
      </c>
      <c r="P87" s="39">
        <v>186980</v>
      </c>
      <c r="Q87" s="39">
        <v>0</v>
      </c>
      <c r="R87" s="39">
        <v>0</v>
      </c>
      <c r="S87" s="39">
        <v>6471233.8499999996</v>
      </c>
      <c r="T87" s="39">
        <v>1356640.62</v>
      </c>
      <c r="U87" s="39">
        <v>1375113.27</v>
      </c>
      <c r="V87" s="39">
        <v>0</v>
      </c>
      <c r="W87" s="39">
        <v>90654.33</v>
      </c>
      <c r="X87" s="39">
        <v>197762.8</v>
      </c>
      <c r="Y87" s="39">
        <v>5000</v>
      </c>
      <c r="Z87" s="39">
        <v>9907</v>
      </c>
      <c r="AA87" s="39">
        <v>0</v>
      </c>
      <c r="AB87" s="39">
        <v>20364</v>
      </c>
      <c r="AC87" s="39">
        <v>37163</v>
      </c>
      <c r="AD87" s="39">
        <v>12550</v>
      </c>
      <c r="AE87" s="39">
        <v>957002.33</v>
      </c>
      <c r="AF87" s="39">
        <v>1496487.21</v>
      </c>
      <c r="AG87" s="39">
        <v>0</v>
      </c>
      <c r="AH87" s="39">
        <v>0</v>
      </c>
      <c r="AI87" s="39">
        <v>0</v>
      </c>
      <c r="AJ87" s="39">
        <v>0</v>
      </c>
      <c r="AK87" s="39">
        <v>6179762</v>
      </c>
      <c r="AL87" s="39">
        <v>70181.08</v>
      </c>
      <c r="AM87" s="39">
        <v>1640443.85</v>
      </c>
      <c r="AN87" s="39">
        <v>152827.04</v>
      </c>
      <c r="AO87" s="39">
        <v>724272.34</v>
      </c>
      <c r="AP87" s="39">
        <v>0</v>
      </c>
      <c r="AQ87" s="39">
        <v>85410.1</v>
      </c>
      <c r="AR87" s="39">
        <v>104768.16</v>
      </c>
      <c r="AS87" s="39">
        <v>33822.1</v>
      </c>
      <c r="AT87" s="39">
        <v>62909</v>
      </c>
      <c r="AU87" s="39">
        <v>0</v>
      </c>
      <c r="AV87" s="39">
        <v>199653.04</v>
      </c>
      <c r="AW87" s="39">
        <v>20390.38</v>
      </c>
      <c r="AX87" s="39">
        <v>152947.6</v>
      </c>
      <c r="AY87" s="39">
        <v>14977.09</v>
      </c>
      <c r="AZ87" s="39">
        <v>160310.42000000001</v>
      </c>
      <c r="BA87" s="39">
        <v>66095</v>
      </c>
      <c r="BB87" s="39">
        <v>152267.44</v>
      </c>
      <c r="BC87" s="39">
        <v>433776.15</v>
      </c>
      <c r="BD87" s="39">
        <v>120630.72</v>
      </c>
      <c r="BE87" s="39">
        <v>192607.83</v>
      </c>
      <c r="BF87" s="39">
        <v>56006.2</v>
      </c>
      <c r="BG87" s="39">
        <v>99694</v>
      </c>
      <c r="BH87" s="39">
        <v>0</v>
      </c>
      <c r="BI87" s="39">
        <v>29587.85</v>
      </c>
      <c r="BJ87" s="39">
        <v>58601</v>
      </c>
      <c r="BK87" s="39">
        <v>538037.75</v>
      </c>
      <c r="BL87" s="39">
        <v>729161.27</v>
      </c>
      <c r="BM87" s="39">
        <v>0</v>
      </c>
      <c r="BN87" s="39">
        <v>0</v>
      </c>
      <c r="BO87" s="39">
        <v>0</v>
      </c>
      <c r="BP87" s="39">
        <v>0</v>
      </c>
      <c r="BQ87" s="39">
        <v>0</v>
      </c>
      <c r="BR87" s="39">
        <v>0</v>
      </c>
      <c r="BS87" s="39">
        <v>0</v>
      </c>
      <c r="BT87" s="39">
        <v>0</v>
      </c>
      <c r="BU87" s="39">
        <v>6000</v>
      </c>
      <c r="BV87" s="39">
        <v>0</v>
      </c>
      <c r="BW87" s="39">
        <v>0</v>
      </c>
      <c r="BX87" s="39">
        <v>0</v>
      </c>
      <c r="BY87" s="39">
        <v>0</v>
      </c>
      <c r="BZ87" s="39">
        <v>0</v>
      </c>
      <c r="CA87" s="39">
        <v>137719</v>
      </c>
      <c r="CB87" s="111">
        <v>0</v>
      </c>
      <c r="CC87" s="112"/>
      <c r="CD87" s="39">
        <v>0</v>
      </c>
      <c r="CE87" s="39">
        <v>0</v>
      </c>
    </row>
    <row r="88" spans="1:83" ht="39.6" x14ac:dyDescent="0.3">
      <c r="A88" s="39">
        <v>302</v>
      </c>
      <c r="B88" s="39">
        <v>5948</v>
      </c>
      <c r="C88" s="39" t="s">
        <v>322</v>
      </c>
      <c r="D88" s="39" t="s">
        <v>126</v>
      </c>
      <c r="E88" s="39" t="s">
        <v>132</v>
      </c>
      <c r="F88" s="39">
        <v>0</v>
      </c>
      <c r="G88" s="39">
        <v>1</v>
      </c>
      <c r="H88" s="39" t="s">
        <v>317</v>
      </c>
      <c r="I88" s="39" t="s">
        <v>316</v>
      </c>
      <c r="J88" s="39" t="s">
        <v>128</v>
      </c>
      <c r="K88" s="39" t="s">
        <v>315</v>
      </c>
      <c r="L88" s="39" t="s">
        <v>128</v>
      </c>
      <c r="M88" s="39" t="s">
        <v>127</v>
      </c>
      <c r="N88" s="39" t="s">
        <v>126</v>
      </c>
      <c r="O88" s="39" t="s">
        <v>126</v>
      </c>
      <c r="P88" s="39">
        <v>36796</v>
      </c>
      <c r="Q88" s="39">
        <v>0</v>
      </c>
      <c r="R88" s="39">
        <v>0</v>
      </c>
      <c r="S88" s="39">
        <v>966581.25</v>
      </c>
      <c r="T88" s="39">
        <v>0</v>
      </c>
      <c r="U88" s="39">
        <v>36897.89</v>
      </c>
      <c r="V88" s="39">
        <v>0</v>
      </c>
      <c r="W88" s="39">
        <v>14180.04</v>
      </c>
      <c r="X88" s="39">
        <v>45494.47</v>
      </c>
      <c r="Y88" s="39">
        <v>3650</v>
      </c>
      <c r="Z88" s="39">
        <v>37650.58</v>
      </c>
      <c r="AA88" s="39">
        <v>0</v>
      </c>
      <c r="AB88" s="39">
        <v>21951.13</v>
      </c>
      <c r="AC88" s="39">
        <v>8472.1</v>
      </c>
      <c r="AD88" s="39">
        <v>2629.44</v>
      </c>
      <c r="AE88" s="39">
        <v>32467.3</v>
      </c>
      <c r="AF88" s="39">
        <v>372936.88</v>
      </c>
      <c r="AG88" s="39">
        <v>0</v>
      </c>
      <c r="AH88" s="39">
        <v>0</v>
      </c>
      <c r="AI88" s="39">
        <v>0</v>
      </c>
      <c r="AJ88" s="39">
        <v>52031</v>
      </c>
      <c r="AK88" s="39">
        <v>760212.52</v>
      </c>
      <c r="AL88" s="39">
        <v>11332.15</v>
      </c>
      <c r="AM88" s="39">
        <v>309661.21999999997</v>
      </c>
      <c r="AN88" s="39">
        <v>44953.99</v>
      </c>
      <c r="AO88" s="39">
        <v>131026.39</v>
      </c>
      <c r="AP88" s="39">
        <v>0</v>
      </c>
      <c r="AQ88" s="39">
        <v>15594.5</v>
      </c>
      <c r="AR88" s="39">
        <v>1639.59</v>
      </c>
      <c r="AS88" s="39">
        <v>4482</v>
      </c>
      <c r="AT88" s="39">
        <v>3946.09</v>
      </c>
      <c r="AU88" s="39">
        <v>5936.8</v>
      </c>
      <c r="AV88" s="39">
        <v>15062.58</v>
      </c>
      <c r="AW88" s="39">
        <v>1257.81</v>
      </c>
      <c r="AX88" s="39">
        <v>25129.79</v>
      </c>
      <c r="AY88" s="39">
        <v>2366.16</v>
      </c>
      <c r="AZ88" s="39">
        <v>15484.02</v>
      </c>
      <c r="BA88" s="39">
        <v>14252.8</v>
      </c>
      <c r="BB88" s="39">
        <v>64382.39</v>
      </c>
      <c r="BC88" s="39">
        <v>41618.81</v>
      </c>
      <c r="BD88" s="39">
        <v>17034.12</v>
      </c>
      <c r="BE88" s="39">
        <v>0</v>
      </c>
      <c r="BF88" s="39">
        <v>10486.56</v>
      </c>
      <c r="BG88" s="39">
        <v>11315.08</v>
      </c>
      <c r="BH88" s="39">
        <v>20782.61</v>
      </c>
      <c r="BI88" s="39">
        <v>61056.7</v>
      </c>
      <c r="BJ88" s="39">
        <v>676</v>
      </c>
      <c r="BK88" s="39">
        <v>24439.67</v>
      </c>
      <c r="BL88" s="39">
        <v>24895.73</v>
      </c>
      <c r="BM88" s="39">
        <v>0</v>
      </c>
      <c r="BN88" s="39">
        <v>0</v>
      </c>
      <c r="BO88" s="39">
        <v>0</v>
      </c>
      <c r="BP88" s="39">
        <v>0</v>
      </c>
      <c r="BQ88" s="39">
        <v>0</v>
      </c>
      <c r="BR88" s="39">
        <v>0</v>
      </c>
      <c r="BS88" s="39">
        <v>0</v>
      </c>
      <c r="BT88" s="39">
        <v>0</v>
      </c>
      <c r="BU88" s="39">
        <v>6000</v>
      </c>
      <c r="BV88" s="39">
        <v>0</v>
      </c>
      <c r="BW88" s="39">
        <v>0</v>
      </c>
      <c r="BX88" s="39">
        <v>0</v>
      </c>
      <c r="BY88" s="39">
        <v>0</v>
      </c>
      <c r="BZ88" s="39">
        <v>0</v>
      </c>
      <c r="CA88" s="39">
        <v>-7288</v>
      </c>
      <c r="CB88" s="111">
        <v>0</v>
      </c>
      <c r="CC88" s="112"/>
      <c r="CD88" s="39">
        <v>0</v>
      </c>
      <c r="CE88" s="39">
        <v>0</v>
      </c>
    </row>
    <row r="89" spans="1:83" ht="39.6" x14ac:dyDescent="0.3">
      <c r="A89" s="39">
        <v>302</v>
      </c>
      <c r="B89" s="39">
        <v>5949</v>
      </c>
      <c r="C89" s="39" t="s">
        <v>321</v>
      </c>
      <c r="D89" s="39" t="s">
        <v>126</v>
      </c>
      <c r="E89" s="39" t="s">
        <v>132</v>
      </c>
      <c r="F89" s="39">
        <v>0</v>
      </c>
      <c r="G89" s="39">
        <v>1</v>
      </c>
      <c r="H89" s="39" t="s">
        <v>317</v>
      </c>
      <c r="I89" s="39" t="s">
        <v>316</v>
      </c>
      <c r="J89" s="39" t="s">
        <v>128</v>
      </c>
      <c r="K89" s="39" t="s">
        <v>315</v>
      </c>
      <c r="L89" s="39" t="s">
        <v>128</v>
      </c>
      <c r="M89" s="39" t="s">
        <v>127</v>
      </c>
      <c r="N89" s="39" t="s">
        <v>126</v>
      </c>
      <c r="O89" s="39" t="s">
        <v>126</v>
      </c>
      <c r="P89" s="39">
        <v>-16080</v>
      </c>
      <c r="Q89" s="39">
        <v>0</v>
      </c>
      <c r="R89" s="39">
        <v>0</v>
      </c>
      <c r="S89" s="39">
        <v>1767522.35</v>
      </c>
      <c r="T89" s="39">
        <v>0</v>
      </c>
      <c r="U89" s="39">
        <v>55851.9</v>
      </c>
      <c r="V89" s="39">
        <v>0</v>
      </c>
      <c r="W89" s="39">
        <v>23760</v>
      </c>
      <c r="X89" s="39">
        <v>0</v>
      </c>
      <c r="Y89" s="39">
        <v>91574.31</v>
      </c>
      <c r="Z89" s="39">
        <v>5845.77</v>
      </c>
      <c r="AA89" s="39">
        <v>0</v>
      </c>
      <c r="AB89" s="39">
        <v>21762.98</v>
      </c>
      <c r="AC89" s="39">
        <v>33936.339999999997</v>
      </c>
      <c r="AD89" s="39">
        <v>0</v>
      </c>
      <c r="AE89" s="39">
        <v>8380.8799999999992</v>
      </c>
      <c r="AF89" s="39">
        <v>1096050.58</v>
      </c>
      <c r="AG89" s="39">
        <v>0</v>
      </c>
      <c r="AH89" s="39">
        <v>0</v>
      </c>
      <c r="AI89" s="39">
        <v>0</v>
      </c>
      <c r="AJ89" s="39">
        <v>90741.61</v>
      </c>
      <c r="AK89" s="39">
        <v>947252.26</v>
      </c>
      <c r="AL89" s="39">
        <v>0</v>
      </c>
      <c r="AM89" s="39">
        <v>1243735.94</v>
      </c>
      <c r="AN89" s="39">
        <v>51045.49</v>
      </c>
      <c r="AO89" s="39">
        <v>85985.91</v>
      </c>
      <c r="AP89" s="39">
        <v>0</v>
      </c>
      <c r="AQ89" s="39">
        <v>31911.1</v>
      </c>
      <c r="AR89" s="39">
        <v>13182.7</v>
      </c>
      <c r="AS89" s="39">
        <v>25446.37</v>
      </c>
      <c r="AT89" s="39">
        <v>17151.54</v>
      </c>
      <c r="AU89" s="39">
        <v>0</v>
      </c>
      <c r="AV89" s="39">
        <v>23977.05</v>
      </c>
      <c r="AW89" s="39">
        <v>0</v>
      </c>
      <c r="AX89" s="39">
        <v>45405.55</v>
      </c>
      <c r="AY89" s="39">
        <v>2634.35</v>
      </c>
      <c r="AZ89" s="39">
        <v>17227.89</v>
      </c>
      <c r="BA89" s="39">
        <v>32226</v>
      </c>
      <c r="BB89" s="39">
        <v>9612.84</v>
      </c>
      <c r="BC89" s="39">
        <v>147491.39000000001</v>
      </c>
      <c r="BD89" s="39">
        <v>30571.48</v>
      </c>
      <c r="BE89" s="39">
        <v>0</v>
      </c>
      <c r="BF89" s="39">
        <v>11207.3</v>
      </c>
      <c r="BG89" s="39">
        <v>20309.669999999998</v>
      </c>
      <c r="BH89" s="39">
        <v>31612.26</v>
      </c>
      <c r="BI89" s="39">
        <v>69192.929999999993</v>
      </c>
      <c r="BJ89" s="39">
        <v>196344.8</v>
      </c>
      <c r="BK89" s="39">
        <v>30082.73</v>
      </c>
      <c r="BL89" s="39">
        <v>105948.17</v>
      </c>
      <c r="BM89" s="39">
        <v>0</v>
      </c>
      <c r="BN89" s="39">
        <v>0</v>
      </c>
      <c r="BO89" s="39">
        <v>0</v>
      </c>
      <c r="BP89" s="39">
        <v>0</v>
      </c>
      <c r="BQ89" s="39">
        <v>0</v>
      </c>
      <c r="BR89" s="39">
        <v>0</v>
      </c>
      <c r="BS89" s="39">
        <v>0</v>
      </c>
      <c r="BT89" s="39">
        <v>0</v>
      </c>
      <c r="BU89" s="39">
        <v>6000</v>
      </c>
      <c r="BV89" s="39">
        <v>0</v>
      </c>
      <c r="BW89" s="39">
        <v>0</v>
      </c>
      <c r="BX89" s="39">
        <v>0</v>
      </c>
      <c r="BY89" s="39">
        <v>0</v>
      </c>
      <c r="BZ89" s="39">
        <v>0</v>
      </c>
      <c r="CA89" s="39">
        <v>-10209</v>
      </c>
      <c r="CB89" s="111">
        <v>0</v>
      </c>
      <c r="CC89" s="112"/>
      <c r="CD89" s="39">
        <v>0</v>
      </c>
      <c r="CE89" s="39">
        <v>0</v>
      </c>
    </row>
    <row r="90" spans="1:83" x14ac:dyDescent="0.3">
      <c r="A90" s="39">
        <v>302</v>
      </c>
      <c r="B90" s="39">
        <v>7005</v>
      </c>
      <c r="C90" s="39" t="s">
        <v>320</v>
      </c>
      <c r="D90" s="39" t="s">
        <v>126</v>
      </c>
      <c r="E90" s="39" t="s">
        <v>132</v>
      </c>
      <c r="F90" s="39">
        <v>0</v>
      </c>
      <c r="G90" s="39">
        <v>0</v>
      </c>
      <c r="H90" s="39" t="s">
        <v>317</v>
      </c>
      <c r="I90" s="39" t="s">
        <v>316</v>
      </c>
      <c r="J90" s="39" t="s">
        <v>128</v>
      </c>
      <c r="K90" s="39" t="s">
        <v>315</v>
      </c>
      <c r="L90" s="39" t="s">
        <v>128</v>
      </c>
      <c r="M90" s="39" t="s">
        <v>127</v>
      </c>
      <c r="N90" s="39" t="s">
        <v>126</v>
      </c>
      <c r="O90" s="39" t="s">
        <v>126</v>
      </c>
      <c r="P90" s="39">
        <v>299312</v>
      </c>
      <c r="Q90" s="39">
        <v>0</v>
      </c>
      <c r="R90" s="39">
        <v>22151</v>
      </c>
      <c r="S90" s="39">
        <v>1199065.6000000001</v>
      </c>
      <c r="T90" s="39">
        <v>0</v>
      </c>
      <c r="U90" s="39">
        <v>1471470.86</v>
      </c>
      <c r="V90" s="39">
        <v>0</v>
      </c>
      <c r="W90" s="39">
        <v>72260</v>
      </c>
      <c r="X90" s="39">
        <v>0</v>
      </c>
      <c r="Y90" s="39">
        <v>8815</v>
      </c>
      <c r="Z90" s="39">
        <v>47291.82</v>
      </c>
      <c r="AA90" s="39">
        <v>0</v>
      </c>
      <c r="AB90" s="39">
        <v>8049.89</v>
      </c>
      <c r="AC90" s="39">
        <v>28707.58</v>
      </c>
      <c r="AD90" s="39">
        <v>0</v>
      </c>
      <c r="AE90" s="39">
        <v>0</v>
      </c>
      <c r="AF90" s="39">
        <v>3356.05</v>
      </c>
      <c r="AG90" s="39">
        <v>0</v>
      </c>
      <c r="AH90" s="39">
        <v>0</v>
      </c>
      <c r="AI90" s="39">
        <v>0</v>
      </c>
      <c r="AJ90" s="39">
        <v>28563.99</v>
      </c>
      <c r="AK90" s="39">
        <v>975792.52</v>
      </c>
      <c r="AL90" s="39">
        <v>0</v>
      </c>
      <c r="AM90" s="39">
        <v>841280.93</v>
      </c>
      <c r="AN90" s="39">
        <v>24176.85</v>
      </c>
      <c r="AO90" s="39">
        <v>158449.10999999999</v>
      </c>
      <c r="AP90" s="39">
        <v>0</v>
      </c>
      <c r="AQ90" s="39">
        <v>7405.2</v>
      </c>
      <c r="AR90" s="39">
        <v>18149.02</v>
      </c>
      <c r="AS90" s="39">
        <v>17902.150000000001</v>
      </c>
      <c r="AT90" s="39">
        <v>23775.93</v>
      </c>
      <c r="AU90" s="39">
        <v>581.05999999999995</v>
      </c>
      <c r="AV90" s="39">
        <v>71744.86</v>
      </c>
      <c r="AW90" s="39">
        <v>6907.31</v>
      </c>
      <c r="AX90" s="39">
        <v>28793.72</v>
      </c>
      <c r="AY90" s="39">
        <v>9408.2199999999993</v>
      </c>
      <c r="AZ90" s="39">
        <v>56884.36</v>
      </c>
      <c r="BA90" s="39">
        <v>0</v>
      </c>
      <c r="BB90" s="39">
        <v>9265.5</v>
      </c>
      <c r="BC90" s="39">
        <v>48792.43</v>
      </c>
      <c r="BD90" s="39">
        <v>18482.25</v>
      </c>
      <c r="BE90" s="39">
        <v>0</v>
      </c>
      <c r="BF90" s="39">
        <v>8444.0499999999993</v>
      </c>
      <c r="BG90" s="39">
        <v>14203.81</v>
      </c>
      <c r="BH90" s="39">
        <v>118.9</v>
      </c>
      <c r="BI90" s="39">
        <v>22632.75</v>
      </c>
      <c r="BJ90" s="39">
        <v>0</v>
      </c>
      <c r="BK90" s="39">
        <v>303462.31</v>
      </c>
      <c r="BL90" s="39">
        <v>45322.55</v>
      </c>
      <c r="BM90" s="39">
        <v>0</v>
      </c>
      <c r="BN90" s="39">
        <v>0</v>
      </c>
      <c r="BO90" s="39">
        <v>0</v>
      </c>
      <c r="BP90" s="39">
        <v>0</v>
      </c>
      <c r="BQ90" s="39">
        <v>0</v>
      </c>
      <c r="BR90" s="39">
        <v>7712.54</v>
      </c>
      <c r="BS90" s="39">
        <v>0</v>
      </c>
      <c r="BT90" s="39">
        <v>0</v>
      </c>
      <c r="BU90" s="39">
        <v>6000</v>
      </c>
      <c r="BV90" s="39">
        <v>0</v>
      </c>
      <c r="BW90" s="39">
        <v>0</v>
      </c>
      <c r="BX90" s="39">
        <v>0</v>
      </c>
      <c r="BY90" s="39">
        <v>22086.54</v>
      </c>
      <c r="BZ90" s="39">
        <v>183565</v>
      </c>
      <c r="CA90" s="39">
        <v>271352</v>
      </c>
      <c r="CB90" s="111">
        <v>7777</v>
      </c>
      <c r="CC90" s="112"/>
      <c r="CD90" s="39">
        <v>0</v>
      </c>
      <c r="CE90" s="39">
        <v>0</v>
      </c>
    </row>
    <row r="91" spans="1:83" x14ac:dyDescent="0.3">
      <c r="A91" s="39">
        <v>302</v>
      </c>
      <c r="B91" s="39">
        <v>7009</v>
      </c>
      <c r="C91" s="39" t="s">
        <v>319</v>
      </c>
      <c r="D91" s="39" t="s">
        <v>126</v>
      </c>
      <c r="E91" s="39" t="s">
        <v>132</v>
      </c>
      <c r="F91" s="39">
        <v>0</v>
      </c>
      <c r="G91" s="39">
        <v>0</v>
      </c>
      <c r="H91" s="39" t="s">
        <v>317</v>
      </c>
      <c r="I91" s="39" t="s">
        <v>316</v>
      </c>
      <c r="J91" s="39" t="s">
        <v>128</v>
      </c>
      <c r="K91" s="39" t="s">
        <v>315</v>
      </c>
      <c r="L91" s="39" t="s">
        <v>128</v>
      </c>
      <c r="M91" s="39" t="s">
        <v>127</v>
      </c>
      <c r="N91" s="39" t="s">
        <v>126</v>
      </c>
      <c r="O91" s="39" t="s">
        <v>126</v>
      </c>
      <c r="P91" s="39">
        <v>75384</v>
      </c>
      <c r="Q91" s="39">
        <v>0</v>
      </c>
      <c r="R91" s="39">
        <v>21253</v>
      </c>
      <c r="S91" s="39">
        <v>1472533.05</v>
      </c>
      <c r="T91" s="39">
        <v>0</v>
      </c>
      <c r="U91" s="39">
        <v>1883196.57</v>
      </c>
      <c r="V91" s="39">
        <v>0</v>
      </c>
      <c r="W91" s="39">
        <v>53460.04</v>
      </c>
      <c r="X91" s="39">
        <v>0</v>
      </c>
      <c r="Y91" s="39">
        <v>700230</v>
      </c>
      <c r="Z91" s="39">
        <v>60002.04</v>
      </c>
      <c r="AA91" s="39">
        <v>0</v>
      </c>
      <c r="AB91" s="39">
        <v>7923.05</v>
      </c>
      <c r="AC91" s="39">
        <v>31235.200000000001</v>
      </c>
      <c r="AD91" s="39">
        <v>18424.580000000002</v>
      </c>
      <c r="AE91" s="39">
        <v>4620.1400000000003</v>
      </c>
      <c r="AF91" s="39">
        <v>22014.240000000002</v>
      </c>
      <c r="AG91" s="39">
        <v>34967</v>
      </c>
      <c r="AH91" s="39">
        <v>0</v>
      </c>
      <c r="AI91" s="39">
        <v>0</v>
      </c>
      <c r="AJ91" s="39">
        <v>25715.919999999998</v>
      </c>
      <c r="AK91" s="39">
        <v>1799590.68</v>
      </c>
      <c r="AL91" s="39">
        <v>3914.35</v>
      </c>
      <c r="AM91" s="39">
        <v>1531909.27</v>
      </c>
      <c r="AN91" s="39">
        <v>55300.31</v>
      </c>
      <c r="AO91" s="39">
        <v>94339.12</v>
      </c>
      <c r="AP91" s="39">
        <v>0</v>
      </c>
      <c r="AQ91" s="39">
        <v>95716</v>
      </c>
      <c r="AR91" s="39">
        <v>36041.9</v>
      </c>
      <c r="AS91" s="39">
        <v>16452.71</v>
      </c>
      <c r="AT91" s="39">
        <v>13472.28</v>
      </c>
      <c r="AU91" s="39">
        <v>25712.62</v>
      </c>
      <c r="AV91" s="39">
        <v>45575.98</v>
      </c>
      <c r="AW91" s="39">
        <v>4715</v>
      </c>
      <c r="AX91" s="39">
        <v>34296.19</v>
      </c>
      <c r="AY91" s="39">
        <v>74.349999999999994</v>
      </c>
      <c r="AZ91" s="39">
        <v>31460.19</v>
      </c>
      <c r="BA91" s="39">
        <v>0</v>
      </c>
      <c r="BB91" s="39">
        <v>18029.46</v>
      </c>
      <c r="BC91" s="39">
        <v>73308.17</v>
      </c>
      <c r="BD91" s="39">
        <v>26024.85</v>
      </c>
      <c r="BE91" s="39">
        <v>0</v>
      </c>
      <c r="BF91" s="39">
        <v>19011.310000000001</v>
      </c>
      <c r="BG91" s="39">
        <v>4087.34</v>
      </c>
      <c r="BH91" s="39">
        <v>44298.65</v>
      </c>
      <c r="BI91" s="39">
        <v>31556.63</v>
      </c>
      <c r="BJ91" s="39">
        <v>40684.800000000003</v>
      </c>
      <c r="BK91" s="39">
        <v>254389.9</v>
      </c>
      <c r="BL91" s="39">
        <v>55138.77</v>
      </c>
      <c r="BM91" s="39">
        <v>0</v>
      </c>
      <c r="BN91" s="39">
        <v>0</v>
      </c>
      <c r="BO91" s="39">
        <v>6552</v>
      </c>
      <c r="BP91" s="39">
        <v>0</v>
      </c>
      <c r="BQ91" s="39">
        <v>0</v>
      </c>
      <c r="BR91" s="39">
        <v>7597.76</v>
      </c>
      <c r="BS91" s="39">
        <v>0</v>
      </c>
      <c r="BT91" s="39">
        <v>6552</v>
      </c>
      <c r="BU91" s="39">
        <v>6000</v>
      </c>
      <c r="BV91" s="39">
        <v>0</v>
      </c>
      <c r="BW91" s="39">
        <v>8290.76</v>
      </c>
      <c r="BX91" s="39">
        <v>12166</v>
      </c>
      <c r="BY91" s="39">
        <v>14946</v>
      </c>
      <c r="BZ91" s="39">
        <v>15626</v>
      </c>
      <c r="CA91" s="39">
        <v>12427</v>
      </c>
      <c r="CB91" s="111">
        <v>0</v>
      </c>
      <c r="CC91" s="112"/>
      <c r="CD91" s="39">
        <v>0</v>
      </c>
      <c r="CE91" s="39">
        <v>0</v>
      </c>
    </row>
    <row r="92" spans="1:83" x14ac:dyDescent="0.3">
      <c r="A92" s="39">
        <v>302</v>
      </c>
      <c r="B92" s="39">
        <v>7010</v>
      </c>
      <c r="C92" s="39" t="s">
        <v>318</v>
      </c>
      <c r="D92" s="39" t="s">
        <v>126</v>
      </c>
      <c r="E92" s="39" t="s">
        <v>132</v>
      </c>
      <c r="F92" s="39">
        <v>0</v>
      </c>
      <c r="G92" s="39">
        <v>1</v>
      </c>
      <c r="H92" s="39" t="s">
        <v>317</v>
      </c>
      <c r="I92" s="39" t="s">
        <v>316</v>
      </c>
      <c r="J92" s="39" t="s">
        <v>128</v>
      </c>
      <c r="K92" s="39" t="s">
        <v>315</v>
      </c>
      <c r="L92" s="39" t="s">
        <v>128</v>
      </c>
      <c r="M92" s="39" t="s">
        <v>127</v>
      </c>
      <c r="N92" s="39" t="s">
        <v>126</v>
      </c>
      <c r="O92" s="39" t="s">
        <v>126</v>
      </c>
      <c r="P92" s="39">
        <v>111337</v>
      </c>
      <c r="Q92" s="39">
        <v>-5652</v>
      </c>
      <c r="R92" s="39">
        <v>195</v>
      </c>
      <c r="S92" s="39">
        <v>528192.5</v>
      </c>
      <c r="T92" s="39">
        <v>302539.07</v>
      </c>
      <c r="U92" s="39">
        <v>1991253.46</v>
      </c>
      <c r="V92" s="39">
        <v>0</v>
      </c>
      <c r="W92" s="39">
        <v>23874.91</v>
      </c>
      <c r="X92" s="39">
        <v>6500</v>
      </c>
      <c r="Y92" s="39">
        <v>23988.26</v>
      </c>
      <c r="Z92" s="39">
        <v>5564.86</v>
      </c>
      <c r="AA92" s="39">
        <v>0</v>
      </c>
      <c r="AB92" s="39">
        <v>10545.51</v>
      </c>
      <c r="AC92" s="39">
        <v>12641.24</v>
      </c>
      <c r="AD92" s="39">
        <v>15261.28</v>
      </c>
      <c r="AE92" s="39">
        <v>0</v>
      </c>
      <c r="AF92" s="39">
        <v>1053.4100000000001</v>
      </c>
      <c r="AG92" s="39">
        <v>0</v>
      </c>
      <c r="AH92" s="39">
        <v>0</v>
      </c>
      <c r="AI92" s="39">
        <v>0</v>
      </c>
      <c r="AJ92" s="39">
        <v>2640</v>
      </c>
      <c r="AK92" s="39">
        <v>1063636.17</v>
      </c>
      <c r="AL92" s="39">
        <v>0</v>
      </c>
      <c r="AM92" s="39">
        <v>1310772.07</v>
      </c>
      <c r="AN92" s="39">
        <v>66847.92</v>
      </c>
      <c r="AO92" s="39">
        <v>109713.39</v>
      </c>
      <c r="AP92" s="39">
        <v>0</v>
      </c>
      <c r="AQ92" s="39">
        <v>60236.06</v>
      </c>
      <c r="AR92" s="39">
        <v>23011.65</v>
      </c>
      <c r="AS92" s="39">
        <v>18489.18</v>
      </c>
      <c r="AT92" s="39">
        <v>32924.43</v>
      </c>
      <c r="AU92" s="39">
        <v>0</v>
      </c>
      <c r="AV92" s="39">
        <v>30544.51</v>
      </c>
      <c r="AW92" s="39">
        <v>3314.38</v>
      </c>
      <c r="AX92" s="39">
        <v>2158.88</v>
      </c>
      <c r="AY92" s="39">
        <v>5803.19</v>
      </c>
      <c r="AZ92" s="39">
        <v>26229.45</v>
      </c>
      <c r="BA92" s="39">
        <v>0</v>
      </c>
      <c r="BB92" s="39">
        <v>14727.27</v>
      </c>
      <c r="BC92" s="39">
        <v>41410.449999999997</v>
      </c>
      <c r="BD92" s="39">
        <v>16312.54</v>
      </c>
      <c r="BE92" s="39">
        <v>1246.5</v>
      </c>
      <c r="BF92" s="39">
        <v>8405.5300000000007</v>
      </c>
      <c r="BG92" s="39">
        <v>12872.58</v>
      </c>
      <c r="BH92" s="39">
        <v>0</v>
      </c>
      <c r="BI92" s="39">
        <v>27806.3</v>
      </c>
      <c r="BJ92" s="39">
        <v>26937.96</v>
      </c>
      <c r="BK92" s="39">
        <v>23038.38</v>
      </c>
      <c r="BL92" s="39">
        <v>24100.71</v>
      </c>
      <c r="BM92" s="39">
        <v>0</v>
      </c>
      <c r="BN92" s="39">
        <v>0</v>
      </c>
      <c r="BO92" s="39">
        <v>0</v>
      </c>
      <c r="BP92" s="39">
        <v>0</v>
      </c>
      <c r="BQ92" s="39">
        <v>-5652</v>
      </c>
      <c r="BR92" s="39">
        <v>6598.41</v>
      </c>
      <c r="BS92" s="39">
        <v>0</v>
      </c>
      <c r="BT92" s="39">
        <v>0</v>
      </c>
      <c r="BU92" s="39">
        <v>6000</v>
      </c>
      <c r="BV92" s="39">
        <v>0</v>
      </c>
      <c r="BW92" s="39">
        <v>0</v>
      </c>
      <c r="BX92" s="39">
        <v>6004.41</v>
      </c>
      <c r="BY92" s="39">
        <v>0</v>
      </c>
      <c r="BZ92" s="39">
        <v>6349</v>
      </c>
      <c r="CA92" s="39">
        <v>78503</v>
      </c>
      <c r="CB92" s="111">
        <v>789</v>
      </c>
      <c r="CC92" s="112"/>
      <c r="CD92" s="39">
        <v>0</v>
      </c>
      <c r="CE92" s="39">
        <v>0</v>
      </c>
    </row>
  </sheetData>
  <mergeCells count="91">
    <mergeCell ref="CB13:CC13"/>
    <mergeCell ref="A2:CB2"/>
    <mergeCell ref="CB3:CC3"/>
    <mergeCell ref="CB4:CC4"/>
    <mergeCell ref="CB5:CC5"/>
    <mergeCell ref="CB6:CC6"/>
    <mergeCell ref="CB7:CC7"/>
    <mergeCell ref="CB8:CC8"/>
    <mergeCell ref="CB9:CC9"/>
    <mergeCell ref="CB10:CC10"/>
    <mergeCell ref="CB11:CC11"/>
    <mergeCell ref="CB12:CC12"/>
    <mergeCell ref="CB25:CC25"/>
    <mergeCell ref="CB14:CC14"/>
    <mergeCell ref="CB15:CC15"/>
    <mergeCell ref="CB16:CC16"/>
    <mergeCell ref="CB17:CC17"/>
    <mergeCell ref="CB18:CC18"/>
    <mergeCell ref="CB19:CC19"/>
    <mergeCell ref="CB20:CC20"/>
    <mergeCell ref="CB21:CC21"/>
    <mergeCell ref="CB22:CC22"/>
    <mergeCell ref="CB23:CC23"/>
    <mergeCell ref="CB24:CC24"/>
    <mergeCell ref="CB37:CC37"/>
    <mergeCell ref="CB26:CC26"/>
    <mergeCell ref="CB27:CC27"/>
    <mergeCell ref="CB28:CC28"/>
    <mergeCell ref="CB29:CC29"/>
    <mergeCell ref="CB30:CC30"/>
    <mergeCell ref="CB31:CC31"/>
    <mergeCell ref="CB32:CC32"/>
    <mergeCell ref="CB33:CC33"/>
    <mergeCell ref="CB34:CC34"/>
    <mergeCell ref="CB35:CC35"/>
    <mergeCell ref="CB36:CC36"/>
    <mergeCell ref="CB49:CC49"/>
    <mergeCell ref="CB38:CC38"/>
    <mergeCell ref="CB39:CC39"/>
    <mergeCell ref="CB40:CC40"/>
    <mergeCell ref="CB41:CC41"/>
    <mergeCell ref="CB42:CC42"/>
    <mergeCell ref="CB43:CC43"/>
    <mergeCell ref="CB44:CC44"/>
    <mergeCell ref="CB45:CC45"/>
    <mergeCell ref="CB46:CC46"/>
    <mergeCell ref="CB47:CC47"/>
    <mergeCell ref="CB48:CC48"/>
    <mergeCell ref="CB61:CC61"/>
    <mergeCell ref="CB50:CC50"/>
    <mergeCell ref="CB51:CC51"/>
    <mergeCell ref="CB52:CC52"/>
    <mergeCell ref="CB53:CC53"/>
    <mergeCell ref="CB54:CC54"/>
    <mergeCell ref="CB55:CC55"/>
    <mergeCell ref="CB56:CC56"/>
    <mergeCell ref="CB57:CC57"/>
    <mergeCell ref="CB58:CC58"/>
    <mergeCell ref="CB59:CC59"/>
    <mergeCell ref="CB60:CC60"/>
    <mergeCell ref="CB73:CC73"/>
    <mergeCell ref="CB62:CC62"/>
    <mergeCell ref="CB63:CC63"/>
    <mergeCell ref="CB64:CC64"/>
    <mergeCell ref="CB65:CC65"/>
    <mergeCell ref="CB66:CC66"/>
    <mergeCell ref="CB67:CC67"/>
    <mergeCell ref="CB68:CC68"/>
    <mergeCell ref="CB69:CC69"/>
    <mergeCell ref="CB70:CC70"/>
    <mergeCell ref="CB71:CC71"/>
    <mergeCell ref="CB72:CC72"/>
    <mergeCell ref="CB85:CC85"/>
    <mergeCell ref="CB74:CC74"/>
    <mergeCell ref="CB75:CC75"/>
    <mergeCell ref="CB76:CC76"/>
    <mergeCell ref="CB77:CC77"/>
    <mergeCell ref="CB78:CC78"/>
    <mergeCell ref="CB79:CC79"/>
    <mergeCell ref="CB80:CC80"/>
    <mergeCell ref="CB81:CC81"/>
    <mergeCell ref="CB82:CC82"/>
    <mergeCell ref="CB83:CC83"/>
    <mergeCell ref="CB84:CC84"/>
    <mergeCell ref="CB86:CC86"/>
    <mergeCell ref="CB92:CC92"/>
    <mergeCell ref="CB87:CC87"/>
    <mergeCell ref="CB88:CC88"/>
    <mergeCell ref="CB89:CC89"/>
    <mergeCell ref="CB90:CC90"/>
    <mergeCell ref="CB91:CC9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1"/>
  <sheetViews>
    <sheetView workbookViewId="0">
      <selection activeCell="B2" sqref="B2:B3"/>
    </sheetView>
  </sheetViews>
  <sheetFormatPr defaultRowHeight="14.4" x14ac:dyDescent="0.3"/>
  <cols>
    <col min="1" max="1" width="19.6640625" bestFit="1" customWidth="1"/>
    <col min="2" max="30" width="11.44140625" customWidth="1"/>
    <col min="31" max="31" width="9.5546875" bestFit="1" customWidth="1"/>
  </cols>
  <sheetData>
    <row r="1" spans="1:5" x14ac:dyDescent="0.3">
      <c r="B1" s="42">
        <v>44835</v>
      </c>
      <c r="C1" s="42">
        <v>45200</v>
      </c>
      <c r="D1" s="42">
        <v>45566</v>
      </c>
      <c r="E1" s="42">
        <v>45931</v>
      </c>
    </row>
    <row r="2" spans="1:5" ht="15.6" x14ac:dyDescent="0.3">
      <c r="A2" s="43" t="s">
        <v>273</v>
      </c>
      <c r="B2" s="14"/>
      <c r="C2" s="14"/>
      <c r="D2" s="14"/>
      <c r="E2" s="14"/>
    </row>
    <row r="3" spans="1:5" ht="15.6" x14ac:dyDescent="0.3">
      <c r="A3" s="43" t="s">
        <v>274</v>
      </c>
      <c r="B3" s="14"/>
      <c r="C3" s="14"/>
      <c r="D3" s="14"/>
      <c r="E3" s="14"/>
    </row>
    <row r="4" spans="1:5" ht="15.6" x14ac:dyDescent="0.3">
      <c r="A4" s="43" t="s">
        <v>275</v>
      </c>
      <c r="B4" s="14"/>
      <c r="C4" s="14"/>
      <c r="D4" s="14"/>
      <c r="E4" s="14"/>
    </row>
    <row r="5" spans="1:5" ht="15.6" x14ac:dyDescent="0.3">
      <c r="A5" s="43" t="s">
        <v>276</v>
      </c>
      <c r="B5" s="14"/>
      <c r="C5" s="14"/>
      <c r="D5" s="14"/>
      <c r="E5" s="14"/>
    </row>
    <row r="6" spans="1:5" ht="15.6" x14ac:dyDescent="0.3">
      <c r="A6" s="43" t="s">
        <v>277</v>
      </c>
      <c r="B6" s="14"/>
      <c r="C6" s="14"/>
      <c r="D6" s="14"/>
      <c r="E6" s="14"/>
    </row>
    <row r="7" spans="1:5" ht="15.6" x14ac:dyDescent="0.3">
      <c r="A7" s="43" t="s">
        <v>278</v>
      </c>
      <c r="B7" s="14"/>
      <c r="C7" s="14"/>
      <c r="D7" s="14"/>
      <c r="E7" s="14"/>
    </row>
    <row r="8" spans="1:5" ht="15" customHeight="1" x14ac:dyDescent="0.3">
      <c r="A8" s="43" t="s">
        <v>267</v>
      </c>
      <c r="B8" s="14"/>
      <c r="C8" s="14"/>
      <c r="D8" s="14"/>
      <c r="E8" s="14"/>
    </row>
    <row r="9" spans="1:5" ht="15.6" x14ac:dyDescent="0.3">
      <c r="A9" s="43" t="s">
        <v>268</v>
      </c>
      <c r="B9" s="14"/>
      <c r="C9" s="14"/>
      <c r="D9" s="14"/>
      <c r="E9" s="14"/>
    </row>
    <row r="10" spans="1:5" ht="15.6" x14ac:dyDescent="0.3">
      <c r="A10" s="43" t="s">
        <v>269</v>
      </c>
      <c r="B10" s="14"/>
      <c r="C10" s="14"/>
      <c r="D10" s="14"/>
      <c r="E10" s="14"/>
    </row>
    <row r="11" spans="1:5" ht="15.6" x14ac:dyDescent="0.3">
      <c r="A11" s="43" t="s">
        <v>270</v>
      </c>
      <c r="B11" s="14"/>
      <c r="C11" s="14"/>
      <c r="D11" s="14"/>
      <c r="E11" s="14"/>
    </row>
    <row r="12" spans="1:5" ht="15.6" x14ac:dyDescent="0.3">
      <c r="A12" s="43" t="s">
        <v>271</v>
      </c>
      <c r="B12" s="14"/>
      <c r="C12" s="14"/>
      <c r="D12" s="14"/>
      <c r="E12" s="14"/>
    </row>
    <row r="13" spans="1:5" ht="15.6" x14ac:dyDescent="0.3">
      <c r="A13" s="43" t="s">
        <v>272</v>
      </c>
      <c r="B13" s="14"/>
      <c r="C13" s="14"/>
      <c r="D13" s="14"/>
      <c r="E13" s="14"/>
    </row>
    <row r="14" spans="1:5" x14ac:dyDescent="0.3">
      <c r="A14" s="43" t="s">
        <v>279</v>
      </c>
      <c r="B14" s="34">
        <f t="shared" ref="B14:C14" si="0">SUM(B2:B13)</f>
        <v>0</v>
      </c>
      <c r="C14" s="34">
        <f t="shared" si="0"/>
        <v>0</v>
      </c>
      <c r="D14" s="34">
        <f t="shared" ref="D14:E14" si="1">SUM(D2:D13)</f>
        <v>0</v>
      </c>
      <c r="E14" s="34">
        <f t="shared" si="1"/>
        <v>0</v>
      </c>
    </row>
    <row r="17" spans="1:27" ht="15" thickBot="1" x14ac:dyDescent="0.35"/>
    <row r="18" spans="1:27" x14ac:dyDescent="0.3">
      <c r="B18" s="116" t="s">
        <v>282</v>
      </c>
      <c r="C18" s="117"/>
      <c r="D18" s="118" t="s">
        <v>283</v>
      </c>
      <c r="E18" s="117"/>
      <c r="F18" s="116" t="s">
        <v>284</v>
      </c>
      <c r="G18" s="117"/>
      <c r="H18" s="116" t="s">
        <v>285</v>
      </c>
      <c r="I18" s="117"/>
      <c r="J18" s="116" t="s">
        <v>286</v>
      </c>
      <c r="K18" s="117"/>
      <c r="L18" s="116" t="s">
        <v>287</v>
      </c>
      <c r="M18" s="117"/>
      <c r="N18" s="116" t="s">
        <v>289</v>
      </c>
      <c r="O18" s="117"/>
      <c r="P18" s="116" t="s">
        <v>288</v>
      </c>
      <c r="Q18" s="117"/>
      <c r="R18" s="116" t="s">
        <v>638</v>
      </c>
      <c r="S18" s="117"/>
      <c r="T18" s="116" t="s">
        <v>639</v>
      </c>
      <c r="U18" s="117"/>
      <c r="V18" s="116" t="s">
        <v>640</v>
      </c>
      <c r="W18" s="117"/>
      <c r="X18" s="116" t="s">
        <v>716</v>
      </c>
      <c r="Y18" s="117"/>
      <c r="Z18" s="116" t="s">
        <v>717</v>
      </c>
      <c r="AA18" s="117"/>
    </row>
    <row r="19" spans="1:27" x14ac:dyDescent="0.3">
      <c r="B19" s="45" t="s">
        <v>290</v>
      </c>
      <c r="C19" s="46" t="s">
        <v>291</v>
      </c>
      <c r="D19" t="s">
        <v>290</v>
      </c>
      <c r="E19" s="46" t="s">
        <v>291</v>
      </c>
      <c r="F19" s="45" t="s">
        <v>290</v>
      </c>
      <c r="G19" s="46" t="s">
        <v>291</v>
      </c>
      <c r="H19" s="45" t="s">
        <v>290</v>
      </c>
      <c r="I19" s="46" t="s">
        <v>291</v>
      </c>
      <c r="J19" s="45" t="s">
        <v>290</v>
      </c>
      <c r="K19" s="46" t="s">
        <v>291</v>
      </c>
      <c r="L19" s="45" t="s">
        <v>290</v>
      </c>
      <c r="M19" s="46" t="s">
        <v>291</v>
      </c>
      <c r="N19" s="45" t="s">
        <v>290</v>
      </c>
      <c r="O19" s="46" t="s">
        <v>291</v>
      </c>
      <c r="P19" s="45" t="s">
        <v>290</v>
      </c>
      <c r="Q19" s="46" t="s">
        <v>291</v>
      </c>
      <c r="R19" s="45" t="s">
        <v>290</v>
      </c>
      <c r="S19" s="46" t="s">
        <v>291</v>
      </c>
      <c r="T19" s="45" t="s">
        <v>290</v>
      </c>
      <c r="U19" s="46" t="s">
        <v>291</v>
      </c>
      <c r="V19" s="45" t="s">
        <v>290</v>
      </c>
      <c r="W19" s="46" t="s">
        <v>291</v>
      </c>
      <c r="X19" s="45" t="s">
        <v>290</v>
      </c>
      <c r="Y19" s="46" t="s">
        <v>291</v>
      </c>
      <c r="Z19" s="45" t="s">
        <v>290</v>
      </c>
      <c r="AA19" s="46" t="s">
        <v>291</v>
      </c>
    </row>
    <row r="20" spans="1:27" ht="15.6" x14ac:dyDescent="0.3">
      <c r="A20" s="44" t="s">
        <v>280</v>
      </c>
      <c r="B20" s="47"/>
      <c r="C20" s="48"/>
      <c r="D20" s="51"/>
      <c r="E20" s="48"/>
      <c r="F20" s="47"/>
      <c r="G20" s="48"/>
      <c r="H20" s="47"/>
      <c r="I20" s="48"/>
      <c r="J20" s="47"/>
      <c r="K20" s="48"/>
      <c r="L20" s="47"/>
      <c r="M20" s="48"/>
      <c r="N20" s="47"/>
      <c r="O20" s="48"/>
      <c r="P20" s="47"/>
      <c r="Q20" s="48"/>
      <c r="R20" s="47"/>
      <c r="S20" s="48"/>
      <c r="T20" s="47"/>
      <c r="U20" s="48"/>
      <c r="V20" s="47"/>
      <c r="W20" s="48"/>
      <c r="X20" s="47"/>
      <c r="Y20" s="48"/>
      <c r="Z20" s="47"/>
      <c r="AA20" s="48"/>
    </row>
    <row r="21" spans="1:27" ht="16.2" thickBot="1" x14ac:dyDescent="0.35">
      <c r="A21" s="44" t="s">
        <v>281</v>
      </c>
      <c r="B21" s="49"/>
      <c r="C21" s="50"/>
      <c r="D21" s="52"/>
      <c r="E21" s="50"/>
      <c r="F21" s="49"/>
      <c r="G21" s="50"/>
      <c r="H21" s="49"/>
      <c r="I21" s="50"/>
      <c r="J21" s="49"/>
      <c r="K21" s="50"/>
      <c r="L21" s="49"/>
      <c r="M21" s="50"/>
      <c r="N21" s="49"/>
      <c r="O21" s="50"/>
      <c r="P21" s="49"/>
      <c r="Q21" s="50"/>
      <c r="R21" s="49"/>
      <c r="S21" s="50"/>
      <c r="T21" s="49"/>
      <c r="U21" s="50"/>
      <c r="V21" s="49"/>
      <c r="W21" s="50"/>
      <c r="X21" s="49"/>
      <c r="Y21" s="50"/>
      <c r="Z21" s="49"/>
      <c r="AA21" s="50"/>
    </row>
  </sheetData>
  <sheetProtection algorithmName="SHA-512" hashValue="IztLzq+TYC3Vi2Z5bvH2S4SDYDi7gcAQLlEllIewgf07LxedAi4hqHgdNXY5/U96W1A9DMq1wDrvssAy7K+ptw==" saltValue="3lybn2JJiu3wVszWY2+tsA==" spinCount="100000" sheet="1" objects="1" scenarios="1" formatCells="0" formatColumns="0" formatRows="0"/>
  <protectedRanges>
    <protectedRange sqref="B20:AA21" name="Range2"/>
    <protectedRange sqref="B2:E13" name="Range1"/>
  </protectedRanges>
  <mergeCells count="13">
    <mergeCell ref="X18:Y18"/>
    <mergeCell ref="Z18:AA18"/>
    <mergeCell ref="T18:U18"/>
    <mergeCell ref="V18:W18"/>
    <mergeCell ref="N18:O18"/>
    <mergeCell ref="P18:Q18"/>
    <mergeCell ref="R18:S18"/>
    <mergeCell ref="L18:M18"/>
    <mergeCell ref="B18:C18"/>
    <mergeCell ref="D18:E18"/>
    <mergeCell ref="F18:G18"/>
    <mergeCell ref="H18:I18"/>
    <mergeCell ref="J18:K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"/>
  <sheetViews>
    <sheetView topLeftCell="B1" workbookViewId="0">
      <selection activeCell="K7" sqref="K7"/>
    </sheetView>
  </sheetViews>
  <sheetFormatPr defaultRowHeight="14.4" x14ac:dyDescent="0.3"/>
  <cols>
    <col min="2" max="2" width="29.88671875" customWidth="1"/>
    <col min="3" max="3" width="11.44140625" customWidth="1"/>
    <col min="10" max="10" width="27.6640625" bestFit="1" customWidth="1"/>
    <col min="11" max="15" width="15.6640625" customWidth="1"/>
    <col min="18" max="18" width="27.6640625" bestFit="1" customWidth="1"/>
  </cols>
  <sheetData>
    <row r="1" spans="1:23" x14ac:dyDescent="0.3">
      <c r="A1" s="58" t="s">
        <v>309</v>
      </c>
      <c r="C1" s="91" t="s">
        <v>301</v>
      </c>
      <c r="D1" s="91" t="s">
        <v>302</v>
      </c>
      <c r="E1" s="91" t="s">
        <v>303</v>
      </c>
      <c r="F1" s="91" t="s">
        <v>641</v>
      </c>
      <c r="G1" s="91" t="s">
        <v>718</v>
      </c>
      <c r="I1" s="58" t="s">
        <v>41</v>
      </c>
      <c r="K1" s="91" t="s">
        <v>301</v>
      </c>
      <c r="L1" s="91" t="s">
        <v>302</v>
      </c>
      <c r="M1" s="91" t="s">
        <v>303</v>
      </c>
      <c r="N1" s="91" t="s">
        <v>641</v>
      </c>
      <c r="O1" s="91" t="s">
        <v>718</v>
      </c>
      <c r="Q1" s="58" t="s">
        <v>310</v>
      </c>
      <c r="S1" s="53" t="s">
        <v>301</v>
      </c>
      <c r="T1" s="53" t="s">
        <v>302</v>
      </c>
      <c r="U1" s="53" t="s">
        <v>303</v>
      </c>
      <c r="V1" s="53" t="s">
        <v>641</v>
      </c>
      <c r="W1" s="53" t="s">
        <v>718</v>
      </c>
    </row>
    <row r="2" spans="1:23" x14ac:dyDescent="0.3">
      <c r="A2" s="53" t="s">
        <v>292</v>
      </c>
      <c r="B2" s="53" t="s">
        <v>293</v>
      </c>
      <c r="C2" s="91" t="s">
        <v>304</v>
      </c>
      <c r="D2" s="91" t="s">
        <v>304</v>
      </c>
      <c r="E2" s="91" t="s">
        <v>304</v>
      </c>
      <c r="F2" s="91" t="s">
        <v>304</v>
      </c>
      <c r="G2" s="91" t="s">
        <v>304</v>
      </c>
      <c r="I2" s="53" t="s">
        <v>292</v>
      </c>
      <c r="J2" s="53" t="s">
        <v>293</v>
      </c>
      <c r="K2" s="91" t="s">
        <v>5</v>
      </c>
      <c r="L2" s="91" t="s">
        <v>5</v>
      </c>
      <c r="M2" s="91" t="s">
        <v>5</v>
      </c>
      <c r="N2" s="91" t="s">
        <v>5</v>
      </c>
      <c r="O2" s="91" t="s">
        <v>5</v>
      </c>
      <c r="Q2" s="53" t="s">
        <v>292</v>
      </c>
      <c r="R2" s="53" t="s">
        <v>293</v>
      </c>
      <c r="S2" s="91" t="s">
        <v>5</v>
      </c>
      <c r="T2" s="91" t="s">
        <v>5</v>
      </c>
      <c r="U2" s="91" t="s">
        <v>5</v>
      </c>
      <c r="V2" s="91" t="s">
        <v>5</v>
      </c>
      <c r="W2" s="91" t="s">
        <v>5</v>
      </c>
    </row>
    <row r="3" spans="1:23" x14ac:dyDescent="0.3">
      <c r="A3" s="54" t="s">
        <v>43</v>
      </c>
      <c r="B3" s="54" t="s">
        <v>294</v>
      </c>
      <c r="C3" s="60"/>
      <c r="D3" s="60"/>
      <c r="E3" s="60"/>
      <c r="F3" s="60"/>
      <c r="G3" s="60"/>
      <c r="I3" s="54" t="s">
        <v>43</v>
      </c>
      <c r="J3" s="54" t="s">
        <v>294</v>
      </c>
      <c r="K3" s="59">
        <f>Forecast!F33</f>
        <v>0</v>
      </c>
      <c r="L3" s="59">
        <f>Forecast!G33</f>
        <v>0</v>
      </c>
      <c r="M3" s="59">
        <f>Forecast!H33</f>
        <v>0</v>
      </c>
      <c r="N3" s="59">
        <f>Forecast!I33</f>
        <v>0</v>
      </c>
      <c r="O3" s="59">
        <f>Forecast!J33</f>
        <v>0</v>
      </c>
      <c r="Q3" s="54" t="s">
        <v>43</v>
      </c>
      <c r="R3" s="54" t="s">
        <v>294</v>
      </c>
      <c r="S3" s="61">
        <f>IF(ISERROR(K3/C3),0,K3/C3)</f>
        <v>0</v>
      </c>
      <c r="T3" s="61">
        <f t="shared" ref="T3:W9" si="0">IF(ISERROR(L3/D3),0,L3/D3)</f>
        <v>0</v>
      </c>
      <c r="U3" s="61">
        <f t="shared" si="0"/>
        <v>0</v>
      </c>
      <c r="V3" s="61">
        <f t="shared" si="0"/>
        <v>0</v>
      </c>
      <c r="W3" s="61">
        <f t="shared" si="0"/>
        <v>0</v>
      </c>
    </row>
    <row r="4" spans="1:23" x14ac:dyDescent="0.3">
      <c r="A4" s="54" t="s">
        <v>45</v>
      </c>
      <c r="B4" s="54" t="s">
        <v>295</v>
      </c>
      <c r="C4" s="60"/>
      <c r="D4" s="60"/>
      <c r="E4" s="60"/>
      <c r="F4" s="60"/>
      <c r="G4" s="60"/>
      <c r="I4" s="54" t="s">
        <v>45</v>
      </c>
      <c r="J4" s="54" t="s">
        <v>295</v>
      </c>
      <c r="K4" s="59">
        <f>Forecast!F34</f>
        <v>0</v>
      </c>
      <c r="L4" s="59">
        <f>Forecast!G34</f>
        <v>0</v>
      </c>
      <c r="M4" s="59">
        <f>Forecast!H34</f>
        <v>0</v>
      </c>
      <c r="N4" s="59">
        <f>Forecast!I34</f>
        <v>0</v>
      </c>
      <c r="O4" s="59">
        <f>Forecast!J34</f>
        <v>0</v>
      </c>
      <c r="Q4" s="54" t="s">
        <v>45</v>
      </c>
      <c r="R4" s="54" t="s">
        <v>295</v>
      </c>
      <c r="S4" s="61">
        <f t="shared" ref="S4:S9" si="1">IF(ISERROR(K4/C4),0,K4/C4)</f>
        <v>0</v>
      </c>
      <c r="T4" s="61">
        <f t="shared" si="0"/>
        <v>0</v>
      </c>
      <c r="U4" s="61">
        <f t="shared" si="0"/>
        <v>0</v>
      </c>
      <c r="V4" s="61">
        <f t="shared" si="0"/>
        <v>0</v>
      </c>
      <c r="W4" s="61">
        <f t="shared" si="0"/>
        <v>0</v>
      </c>
    </row>
    <row r="5" spans="1:23" x14ac:dyDescent="0.3">
      <c r="A5" s="54" t="s">
        <v>47</v>
      </c>
      <c r="B5" s="54" t="s">
        <v>296</v>
      </c>
      <c r="C5" s="60"/>
      <c r="D5" s="60"/>
      <c r="E5" s="60"/>
      <c r="F5" s="60"/>
      <c r="G5" s="60"/>
      <c r="I5" s="54" t="s">
        <v>47</v>
      </c>
      <c r="J5" s="54" t="s">
        <v>296</v>
      </c>
      <c r="K5" s="59">
        <f>Forecast!F35</f>
        <v>0</v>
      </c>
      <c r="L5" s="59">
        <f>Forecast!G35</f>
        <v>0</v>
      </c>
      <c r="M5" s="59">
        <f>Forecast!H35</f>
        <v>0</v>
      </c>
      <c r="N5" s="59">
        <f>Forecast!I35</f>
        <v>0</v>
      </c>
      <c r="O5" s="59">
        <f>Forecast!J35</f>
        <v>0</v>
      </c>
      <c r="Q5" s="54" t="s">
        <v>47</v>
      </c>
      <c r="R5" s="54" t="s">
        <v>296</v>
      </c>
      <c r="S5" s="61">
        <f t="shared" si="1"/>
        <v>0</v>
      </c>
      <c r="T5" s="61">
        <f t="shared" si="0"/>
        <v>0</v>
      </c>
      <c r="U5" s="61">
        <f t="shared" si="0"/>
        <v>0</v>
      </c>
      <c r="V5" s="61">
        <f t="shared" si="0"/>
        <v>0</v>
      </c>
      <c r="W5" s="61">
        <f t="shared" si="0"/>
        <v>0</v>
      </c>
    </row>
    <row r="6" spans="1:23" x14ac:dyDescent="0.3">
      <c r="A6" s="54" t="s">
        <v>49</v>
      </c>
      <c r="B6" s="54" t="s">
        <v>297</v>
      </c>
      <c r="C6" s="60"/>
      <c r="D6" s="60"/>
      <c r="E6" s="60"/>
      <c r="F6" s="60"/>
      <c r="G6" s="60"/>
      <c r="I6" s="54" t="s">
        <v>49</v>
      </c>
      <c r="J6" s="54" t="s">
        <v>297</v>
      </c>
      <c r="K6" s="59">
        <f>Forecast!F36</f>
        <v>0</v>
      </c>
      <c r="L6" s="59">
        <f>Forecast!G36</f>
        <v>0</v>
      </c>
      <c r="M6" s="59">
        <f>Forecast!H36</f>
        <v>0</v>
      </c>
      <c r="N6" s="59">
        <f>Forecast!I36</f>
        <v>0</v>
      </c>
      <c r="O6" s="59">
        <f>Forecast!J36</f>
        <v>0</v>
      </c>
      <c r="Q6" s="54" t="s">
        <v>49</v>
      </c>
      <c r="R6" s="54" t="s">
        <v>297</v>
      </c>
      <c r="S6" s="61">
        <f t="shared" si="1"/>
        <v>0</v>
      </c>
      <c r="T6" s="61">
        <f t="shared" si="0"/>
        <v>0</v>
      </c>
      <c r="U6" s="61">
        <f t="shared" si="0"/>
        <v>0</v>
      </c>
      <c r="V6" s="61">
        <f t="shared" si="0"/>
        <v>0</v>
      </c>
      <c r="W6" s="61">
        <f t="shared" si="0"/>
        <v>0</v>
      </c>
    </row>
    <row r="7" spans="1:23" x14ac:dyDescent="0.3">
      <c r="A7" s="54" t="s">
        <v>51</v>
      </c>
      <c r="B7" s="54" t="s">
        <v>298</v>
      </c>
      <c r="C7" s="60"/>
      <c r="D7" s="60"/>
      <c r="E7" s="60"/>
      <c r="F7" s="60"/>
      <c r="G7" s="60"/>
      <c r="I7" s="54" t="s">
        <v>51</v>
      </c>
      <c r="J7" s="54" t="s">
        <v>298</v>
      </c>
      <c r="K7" s="59">
        <f>Forecast!F37</f>
        <v>0</v>
      </c>
      <c r="L7" s="59">
        <f>Forecast!G37</f>
        <v>0</v>
      </c>
      <c r="M7" s="59">
        <f>Forecast!H37</f>
        <v>0</v>
      </c>
      <c r="N7" s="59">
        <f>Forecast!I37</f>
        <v>0</v>
      </c>
      <c r="O7" s="59">
        <f>Forecast!J37</f>
        <v>0</v>
      </c>
      <c r="Q7" s="54" t="s">
        <v>51</v>
      </c>
      <c r="R7" s="54" t="s">
        <v>298</v>
      </c>
      <c r="S7" s="61">
        <f t="shared" si="1"/>
        <v>0</v>
      </c>
      <c r="T7" s="61">
        <f t="shared" si="0"/>
        <v>0</v>
      </c>
      <c r="U7" s="61">
        <f t="shared" si="0"/>
        <v>0</v>
      </c>
      <c r="V7" s="61">
        <f t="shared" si="0"/>
        <v>0</v>
      </c>
      <c r="W7" s="61">
        <f t="shared" si="0"/>
        <v>0</v>
      </c>
    </row>
    <row r="8" spans="1:23" x14ac:dyDescent="0.3">
      <c r="A8" s="54" t="s">
        <v>53</v>
      </c>
      <c r="B8" s="54" t="s">
        <v>299</v>
      </c>
      <c r="C8" s="60"/>
      <c r="D8" s="60"/>
      <c r="E8" s="60"/>
      <c r="F8" s="60"/>
      <c r="G8" s="60"/>
      <c r="I8" s="54" t="s">
        <v>53</v>
      </c>
      <c r="J8" s="54" t="s">
        <v>299</v>
      </c>
      <c r="K8" s="59">
        <f>Forecast!F38</f>
        <v>0</v>
      </c>
      <c r="L8" s="59">
        <f>Forecast!G38</f>
        <v>0</v>
      </c>
      <c r="M8" s="59">
        <f>Forecast!H38</f>
        <v>0</v>
      </c>
      <c r="N8" s="59">
        <f>Forecast!I38</f>
        <v>0</v>
      </c>
      <c r="O8" s="59">
        <f>Forecast!J38</f>
        <v>0</v>
      </c>
      <c r="Q8" s="54" t="s">
        <v>53</v>
      </c>
      <c r="R8" s="54" t="s">
        <v>299</v>
      </c>
      <c r="S8" s="61">
        <f t="shared" si="1"/>
        <v>0</v>
      </c>
      <c r="T8" s="61">
        <f t="shared" si="0"/>
        <v>0</v>
      </c>
      <c r="U8" s="61">
        <f t="shared" si="0"/>
        <v>0</v>
      </c>
      <c r="V8" s="61">
        <f t="shared" si="0"/>
        <v>0</v>
      </c>
      <c r="W8" s="61">
        <f t="shared" si="0"/>
        <v>0</v>
      </c>
    </row>
    <row r="9" spans="1:23" x14ac:dyDescent="0.3">
      <c r="A9" s="54" t="s">
        <v>55</v>
      </c>
      <c r="B9" s="54" t="s">
        <v>300</v>
      </c>
      <c r="C9" s="60"/>
      <c r="D9" s="60"/>
      <c r="E9" s="60"/>
      <c r="F9" s="60"/>
      <c r="G9" s="60"/>
      <c r="I9" s="54" t="s">
        <v>55</v>
      </c>
      <c r="J9" s="54" t="s">
        <v>300</v>
      </c>
      <c r="K9" s="59">
        <f>Forecast!F39</f>
        <v>0</v>
      </c>
      <c r="L9" s="59">
        <f>Forecast!G39</f>
        <v>0</v>
      </c>
      <c r="M9" s="59">
        <f>Forecast!H39</f>
        <v>0</v>
      </c>
      <c r="N9" s="59">
        <f>Forecast!I39</f>
        <v>0</v>
      </c>
      <c r="O9" s="59">
        <f>Forecast!J39</f>
        <v>0</v>
      </c>
      <c r="Q9" s="54" t="s">
        <v>55</v>
      </c>
      <c r="R9" s="54" t="s">
        <v>300</v>
      </c>
      <c r="S9" s="61">
        <f t="shared" si="1"/>
        <v>0</v>
      </c>
      <c r="T9" s="61">
        <f t="shared" si="0"/>
        <v>0</v>
      </c>
      <c r="U9" s="61">
        <f t="shared" si="0"/>
        <v>0</v>
      </c>
      <c r="V9" s="61">
        <f t="shared" si="0"/>
        <v>0</v>
      </c>
      <c r="W9" s="61">
        <f t="shared" si="0"/>
        <v>0</v>
      </c>
    </row>
    <row r="12" spans="1:23" ht="13.5" customHeight="1" x14ac:dyDescent="0.3"/>
    <row r="13" spans="1:23" x14ac:dyDescent="0.3">
      <c r="A13" s="57" t="s">
        <v>305</v>
      </c>
      <c r="C13" s="91" t="s">
        <v>301</v>
      </c>
      <c r="D13" s="91" t="s">
        <v>302</v>
      </c>
      <c r="E13" s="91" t="s">
        <v>303</v>
      </c>
      <c r="F13" s="91" t="s">
        <v>641</v>
      </c>
      <c r="G13" s="91" t="s">
        <v>718</v>
      </c>
    </row>
    <row r="14" spans="1:23" x14ac:dyDescent="0.3">
      <c r="A14" s="53" t="s">
        <v>292</v>
      </c>
      <c r="B14" s="53" t="s">
        <v>293</v>
      </c>
      <c r="C14" s="91" t="s">
        <v>304</v>
      </c>
      <c r="D14" s="91" t="s">
        <v>304</v>
      </c>
      <c r="E14" s="91" t="s">
        <v>304</v>
      </c>
      <c r="F14" s="91" t="s">
        <v>304</v>
      </c>
      <c r="G14" s="91" t="s">
        <v>304</v>
      </c>
    </row>
    <row r="15" spans="1:23" x14ac:dyDescent="0.3">
      <c r="A15" s="54" t="s">
        <v>43</v>
      </c>
      <c r="B15" s="55" t="s">
        <v>306</v>
      </c>
      <c r="C15" s="60"/>
      <c r="D15" s="60"/>
      <c r="E15" s="60"/>
      <c r="F15" s="60"/>
      <c r="G15" s="60"/>
    </row>
    <row r="16" spans="1:23" x14ac:dyDescent="0.3">
      <c r="A16" s="54" t="s">
        <v>43</v>
      </c>
      <c r="B16" s="55" t="s">
        <v>307</v>
      </c>
      <c r="C16" s="60"/>
      <c r="D16" s="60"/>
      <c r="E16" s="60"/>
      <c r="F16" s="60"/>
      <c r="G16" s="60"/>
    </row>
    <row r="17" spans="1:7" x14ac:dyDescent="0.3">
      <c r="A17" s="54" t="s">
        <v>43</v>
      </c>
      <c r="B17" s="55" t="s">
        <v>308</v>
      </c>
      <c r="C17" s="60"/>
      <c r="D17" s="60"/>
      <c r="E17" s="60"/>
      <c r="F17" s="60"/>
      <c r="G17" s="60"/>
    </row>
    <row r="18" spans="1:7" x14ac:dyDescent="0.3">
      <c r="B18" s="62" t="s">
        <v>311</v>
      </c>
    </row>
    <row r="19" spans="1:7" x14ac:dyDescent="0.3">
      <c r="B19" s="56"/>
    </row>
  </sheetData>
  <sheetProtection algorithmName="SHA-512" hashValue="dJ96ZWWQLybxi+OEI5rUxV1YxG47sasCeHNcsGsUFqY9CwX6EHKzP/bEiF01Ltsh3OlQHCz3d5fDMjD1BpNdtQ==" saltValue="RQ1dU/B3J+eM4Q8hz9ntGA==" spinCount="100000" sheet="1" objects="1" scenarios="1" formatCells="0" formatColumns="0" formatRows="0"/>
  <protectedRanges>
    <protectedRange sqref="C15:G17" name="Range2"/>
    <protectedRange sqref="C3:G9" name="Range1"/>
  </protectedRanges>
  <phoneticPr fontId="3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92EC-13DC-444B-8121-3FDC45EE7AF4}">
  <dimension ref="A1:K97"/>
  <sheetViews>
    <sheetView workbookViewId="0">
      <selection activeCell="B23" sqref="B23:B26"/>
    </sheetView>
  </sheetViews>
  <sheetFormatPr defaultColWidth="9.109375" defaultRowHeight="13.2" x14ac:dyDescent="0.3"/>
  <cols>
    <col min="1" max="1" width="9.109375" style="89"/>
    <col min="2" max="2" width="49.44140625" style="89" bestFit="1" customWidth="1"/>
    <col min="3" max="3" width="9.109375" style="89" bestFit="1" customWidth="1"/>
    <col min="4" max="4" width="9.109375" style="89"/>
    <col min="5" max="5" width="9.109375" style="89" bestFit="1" customWidth="1"/>
    <col min="6" max="7" width="9.109375" style="89"/>
    <col min="8" max="8" width="13.6640625" style="89" bestFit="1" customWidth="1"/>
    <col min="9" max="11" width="13.109375" style="89" bestFit="1" customWidth="1"/>
    <col min="12" max="16384" width="9.109375" style="89"/>
  </cols>
  <sheetData>
    <row r="1" spans="1:11" x14ac:dyDescent="0.25">
      <c r="A1" s="102"/>
      <c r="B1" s="102">
        <f>Forecast!A1</f>
        <v>0</v>
      </c>
      <c r="C1" s="102"/>
      <c r="D1" s="102"/>
      <c r="E1" s="102"/>
      <c r="F1" s="102"/>
      <c r="G1" s="102"/>
      <c r="H1" s="88"/>
      <c r="I1" s="88"/>
      <c r="J1" s="88"/>
      <c r="K1" s="88"/>
    </row>
    <row r="2" spans="1:11" x14ac:dyDescent="0.25">
      <c r="A2" s="88"/>
      <c r="B2" s="88" t="s">
        <v>642</v>
      </c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120" t="s">
        <v>3</v>
      </c>
      <c r="B3" s="120"/>
      <c r="C3" s="120"/>
      <c r="D3" s="120"/>
      <c r="E3" s="120"/>
      <c r="F3" s="120"/>
      <c r="G3" s="120"/>
      <c r="H3" s="88"/>
      <c r="I3" s="88"/>
      <c r="J3" s="88"/>
      <c r="K3" s="88"/>
    </row>
    <row r="4" spans="1:11" ht="14.4" x14ac:dyDescent="0.3">
      <c r="A4" s="88"/>
      <c r="B4" s="88"/>
      <c r="C4" s="101" t="s">
        <v>713</v>
      </c>
      <c r="D4" s="90" t="s">
        <v>643</v>
      </c>
      <c r="E4" s="123" t="s">
        <v>712</v>
      </c>
      <c r="F4" s="123"/>
      <c r="G4" s="124"/>
      <c r="H4" s="122" t="s">
        <v>644</v>
      </c>
      <c r="I4" s="122"/>
      <c r="J4" s="122"/>
      <c r="K4" s="88"/>
    </row>
    <row r="5" spans="1:11" x14ac:dyDescent="0.3">
      <c r="A5" s="53" t="s">
        <v>292</v>
      </c>
      <c r="B5" s="53" t="s">
        <v>293</v>
      </c>
      <c r="C5" s="91" t="s">
        <v>645</v>
      </c>
      <c r="D5" s="91" t="s">
        <v>646</v>
      </c>
      <c r="E5" s="91" t="s">
        <v>647</v>
      </c>
      <c r="F5" s="91" t="s">
        <v>648</v>
      </c>
      <c r="G5" s="91" t="s">
        <v>719</v>
      </c>
      <c r="H5" s="92" t="s">
        <v>649</v>
      </c>
      <c r="I5" s="92" t="s">
        <v>650</v>
      </c>
      <c r="J5" s="92" t="s">
        <v>721</v>
      </c>
      <c r="K5" s="92" t="s">
        <v>720</v>
      </c>
    </row>
    <row r="6" spans="1:11" x14ac:dyDescent="0.25">
      <c r="A6" s="54" t="s">
        <v>7</v>
      </c>
      <c r="B6" s="54" t="s">
        <v>652</v>
      </c>
      <c r="C6" s="93">
        <f>Forecast!F8</f>
        <v>0</v>
      </c>
      <c r="D6" s="93">
        <f>Forecast!G8</f>
        <v>0</v>
      </c>
      <c r="E6" s="93">
        <f>Forecast!H8</f>
        <v>0</v>
      </c>
      <c r="F6" s="93">
        <f>Forecast!I8</f>
        <v>0</v>
      </c>
      <c r="G6" s="93">
        <f>Forecast!J8</f>
        <v>0</v>
      </c>
      <c r="H6" s="94">
        <f t="shared" ref="H6:H26" si="0">D6-C6</f>
        <v>0</v>
      </c>
      <c r="I6" s="94">
        <f t="shared" ref="I6:K26" si="1">E6-D6</f>
        <v>0</v>
      </c>
      <c r="J6" s="94">
        <f t="shared" si="1"/>
        <v>0</v>
      </c>
      <c r="K6" s="94">
        <f t="shared" si="1"/>
        <v>0</v>
      </c>
    </row>
    <row r="7" spans="1:11" x14ac:dyDescent="0.25">
      <c r="A7" s="54" t="s">
        <v>9</v>
      </c>
      <c r="B7" s="54" t="s">
        <v>653</v>
      </c>
      <c r="C7" s="93">
        <f>Forecast!F9</f>
        <v>0</v>
      </c>
      <c r="D7" s="93">
        <f>Forecast!G9</f>
        <v>0</v>
      </c>
      <c r="E7" s="93">
        <f>Forecast!H9</f>
        <v>0</v>
      </c>
      <c r="F7" s="93">
        <f>Forecast!I9</f>
        <v>0</v>
      </c>
      <c r="G7" s="93">
        <f>Forecast!J9</f>
        <v>0</v>
      </c>
      <c r="H7" s="94">
        <f t="shared" si="0"/>
        <v>0</v>
      </c>
      <c r="I7" s="94">
        <f t="shared" si="1"/>
        <v>0</v>
      </c>
      <c r="J7" s="94">
        <f t="shared" si="1"/>
        <v>0</v>
      </c>
      <c r="K7" s="94">
        <f t="shared" si="1"/>
        <v>0</v>
      </c>
    </row>
    <row r="8" spans="1:11" x14ac:dyDescent="0.25">
      <c r="A8" s="54" t="s">
        <v>11</v>
      </c>
      <c r="B8" s="54" t="s">
        <v>654</v>
      </c>
      <c r="C8" s="93">
        <f>Forecast!F10</f>
        <v>0</v>
      </c>
      <c r="D8" s="93">
        <f>Forecast!G10</f>
        <v>0</v>
      </c>
      <c r="E8" s="93">
        <f>Forecast!H10</f>
        <v>0</v>
      </c>
      <c r="F8" s="93">
        <f>Forecast!I10</f>
        <v>0</v>
      </c>
      <c r="G8" s="93">
        <f>Forecast!J10</f>
        <v>0</v>
      </c>
      <c r="H8" s="94">
        <f t="shared" si="0"/>
        <v>0</v>
      </c>
      <c r="I8" s="94">
        <f t="shared" si="1"/>
        <v>0</v>
      </c>
      <c r="J8" s="94">
        <f t="shared" si="1"/>
        <v>0</v>
      </c>
      <c r="K8" s="94">
        <f t="shared" si="1"/>
        <v>0</v>
      </c>
    </row>
    <row r="9" spans="1:11" x14ac:dyDescent="0.25">
      <c r="A9" s="54" t="s">
        <v>13</v>
      </c>
      <c r="B9" s="54" t="s">
        <v>655</v>
      </c>
      <c r="C9" s="93">
        <f>Forecast!F11</f>
        <v>0</v>
      </c>
      <c r="D9" s="93">
        <f>Forecast!G11</f>
        <v>0</v>
      </c>
      <c r="E9" s="93">
        <f>Forecast!H11</f>
        <v>0</v>
      </c>
      <c r="F9" s="93">
        <f>Forecast!I11</f>
        <v>0</v>
      </c>
      <c r="G9" s="93">
        <f>Forecast!J11</f>
        <v>0</v>
      </c>
      <c r="H9" s="94">
        <f t="shared" si="0"/>
        <v>0</v>
      </c>
      <c r="I9" s="94">
        <f t="shared" si="1"/>
        <v>0</v>
      </c>
      <c r="J9" s="94">
        <f t="shared" si="1"/>
        <v>0</v>
      </c>
      <c r="K9" s="94">
        <f t="shared" si="1"/>
        <v>0</v>
      </c>
    </row>
    <row r="10" spans="1:11" x14ac:dyDescent="0.25">
      <c r="A10" s="54" t="s">
        <v>15</v>
      </c>
      <c r="B10" s="54" t="s">
        <v>656</v>
      </c>
      <c r="C10" s="93">
        <f>Forecast!F12</f>
        <v>0</v>
      </c>
      <c r="D10" s="93">
        <f>Forecast!G12</f>
        <v>0</v>
      </c>
      <c r="E10" s="93">
        <f>Forecast!H12</f>
        <v>0</v>
      </c>
      <c r="F10" s="93">
        <f>Forecast!I12</f>
        <v>0</v>
      </c>
      <c r="G10" s="93">
        <f>Forecast!J12</f>
        <v>0</v>
      </c>
      <c r="H10" s="94">
        <f t="shared" si="0"/>
        <v>0</v>
      </c>
      <c r="I10" s="94">
        <f t="shared" si="1"/>
        <v>0</v>
      </c>
      <c r="J10" s="94">
        <f t="shared" si="1"/>
        <v>0</v>
      </c>
      <c r="K10" s="94">
        <f t="shared" si="1"/>
        <v>0</v>
      </c>
    </row>
    <row r="11" spans="1:11" x14ac:dyDescent="0.25">
      <c r="A11" s="54" t="s">
        <v>17</v>
      </c>
      <c r="B11" s="54" t="s">
        <v>657</v>
      </c>
      <c r="C11" s="93">
        <f>Forecast!F13</f>
        <v>0</v>
      </c>
      <c r="D11" s="93">
        <f>Forecast!G13</f>
        <v>0</v>
      </c>
      <c r="E11" s="93">
        <f>Forecast!H13</f>
        <v>0</v>
      </c>
      <c r="F11" s="93">
        <f>Forecast!I13</f>
        <v>0</v>
      </c>
      <c r="G11" s="93">
        <f>Forecast!J13</f>
        <v>0</v>
      </c>
      <c r="H11" s="94">
        <f t="shared" si="0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</row>
    <row r="12" spans="1:11" x14ac:dyDescent="0.25">
      <c r="A12" s="54" t="s">
        <v>19</v>
      </c>
      <c r="B12" s="54" t="s">
        <v>658</v>
      </c>
      <c r="C12" s="93">
        <f>Forecast!F14</f>
        <v>0</v>
      </c>
      <c r="D12" s="93">
        <f>Forecast!G14</f>
        <v>0</v>
      </c>
      <c r="E12" s="93">
        <f>Forecast!H14</f>
        <v>0</v>
      </c>
      <c r="F12" s="93">
        <f>Forecast!I14</f>
        <v>0</v>
      </c>
      <c r="G12" s="93">
        <f>Forecast!J14</f>
        <v>0</v>
      </c>
      <c r="H12" s="94">
        <f t="shared" si="0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</row>
    <row r="13" spans="1:11" x14ac:dyDescent="0.25">
      <c r="A13" s="95" t="s">
        <v>21</v>
      </c>
      <c r="B13" s="95" t="s">
        <v>659</v>
      </c>
      <c r="C13" s="93">
        <f>Forecast!F15</f>
        <v>0</v>
      </c>
      <c r="D13" s="93">
        <f>Forecast!G15</f>
        <v>0</v>
      </c>
      <c r="E13" s="93">
        <f>Forecast!H15</f>
        <v>0</v>
      </c>
      <c r="F13" s="93">
        <f>Forecast!I15</f>
        <v>0</v>
      </c>
      <c r="G13" s="93">
        <f>Forecast!J15</f>
        <v>0</v>
      </c>
      <c r="H13" s="94">
        <f t="shared" si="0"/>
        <v>0</v>
      </c>
      <c r="I13" s="94">
        <f t="shared" si="1"/>
        <v>0</v>
      </c>
      <c r="J13" s="94">
        <f t="shared" si="1"/>
        <v>0</v>
      </c>
      <c r="K13" s="94">
        <f t="shared" si="1"/>
        <v>0</v>
      </c>
    </row>
    <row r="14" spans="1:11" x14ac:dyDescent="0.25">
      <c r="A14" s="54" t="s">
        <v>23</v>
      </c>
      <c r="B14" s="54" t="s">
        <v>22</v>
      </c>
      <c r="C14" s="93">
        <f>Forecast!F16</f>
        <v>0</v>
      </c>
      <c r="D14" s="93">
        <f>Forecast!G16</f>
        <v>0</v>
      </c>
      <c r="E14" s="93">
        <f>Forecast!H16</f>
        <v>0</v>
      </c>
      <c r="F14" s="93">
        <f>Forecast!I16</f>
        <v>0</v>
      </c>
      <c r="G14" s="93">
        <f>Forecast!J16</f>
        <v>0</v>
      </c>
      <c r="H14" s="94">
        <f t="shared" si="0"/>
        <v>0</v>
      </c>
      <c r="I14" s="94">
        <f t="shared" si="1"/>
        <v>0</v>
      </c>
      <c r="J14" s="94">
        <f t="shared" si="1"/>
        <v>0</v>
      </c>
      <c r="K14" s="94">
        <f t="shared" si="1"/>
        <v>0</v>
      </c>
    </row>
    <row r="15" spans="1:11" x14ac:dyDescent="0.25">
      <c r="A15" s="54" t="s">
        <v>25</v>
      </c>
      <c r="B15" s="54" t="s">
        <v>660</v>
      </c>
      <c r="C15" s="93">
        <f>Forecast!F17</f>
        <v>0</v>
      </c>
      <c r="D15" s="93">
        <f>Forecast!G17</f>
        <v>0</v>
      </c>
      <c r="E15" s="93">
        <f>Forecast!H17</f>
        <v>0</v>
      </c>
      <c r="F15" s="93">
        <f>Forecast!I17</f>
        <v>0</v>
      </c>
      <c r="G15" s="93">
        <f>Forecast!J17</f>
        <v>0</v>
      </c>
      <c r="H15" s="94">
        <f t="shared" si="0"/>
        <v>0</v>
      </c>
      <c r="I15" s="94">
        <f t="shared" si="1"/>
        <v>0</v>
      </c>
      <c r="J15" s="94">
        <f t="shared" si="1"/>
        <v>0</v>
      </c>
      <c r="K15" s="94">
        <f t="shared" si="1"/>
        <v>0</v>
      </c>
    </row>
    <row r="16" spans="1:11" x14ac:dyDescent="0.25">
      <c r="A16" s="54" t="s">
        <v>27</v>
      </c>
      <c r="B16" s="54" t="s">
        <v>661</v>
      </c>
      <c r="C16" s="93">
        <f>Forecast!F18</f>
        <v>0</v>
      </c>
      <c r="D16" s="93">
        <f>Forecast!G18</f>
        <v>0</v>
      </c>
      <c r="E16" s="93">
        <f>Forecast!H18</f>
        <v>0</v>
      </c>
      <c r="F16" s="93">
        <f>Forecast!I18</f>
        <v>0</v>
      </c>
      <c r="G16" s="93">
        <f>Forecast!J18</f>
        <v>0</v>
      </c>
      <c r="H16" s="94">
        <f t="shared" si="0"/>
        <v>0</v>
      </c>
      <c r="I16" s="94">
        <f t="shared" si="1"/>
        <v>0</v>
      </c>
      <c r="J16" s="94">
        <f t="shared" si="1"/>
        <v>0</v>
      </c>
      <c r="K16" s="94">
        <f t="shared" si="1"/>
        <v>0</v>
      </c>
    </row>
    <row r="17" spans="1:11" x14ac:dyDescent="0.25">
      <c r="A17" s="54" t="s">
        <v>29</v>
      </c>
      <c r="B17" s="54" t="s">
        <v>662</v>
      </c>
      <c r="C17" s="93">
        <f>Forecast!F19</f>
        <v>0</v>
      </c>
      <c r="D17" s="93">
        <f>Forecast!G19</f>
        <v>0</v>
      </c>
      <c r="E17" s="93">
        <f>Forecast!H19</f>
        <v>0</v>
      </c>
      <c r="F17" s="93">
        <f>Forecast!I19</f>
        <v>0</v>
      </c>
      <c r="G17" s="93">
        <f>Forecast!J19</f>
        <v>0</v>
      </c>
      <c r="H17" s="94">
        <f t="shared" si="0"/>
        <v>0</v>
      </c>
      <c r="I17" s="94">
        <f t="shared" si="1"/>
        <v>0</v>
      </c>
      <c r="J17" s="94">
        <f t="shared" si="1"/>
        <v>0</v>
      </c>
      <c r="K17" s="94">
        <f t="shared" si="1"/>
        <v>0</v>
      </c>
    </row>
    <row r="18" spans="1:11" x14ac:dyDescent="0.25">
      <c r="A18" s="54" t="s">
        <v>31</v>
      </c>
      <c r="B18" s="54" t="s">
        <v>663</v>
      </c>
      <c r="C18" s="93">
        <f>Forecast!F20</f>
        <v>0</v>
      </c>
      <c r="D18" s="93">
        <f>Forecast!G20</f>
        <v>0</v>
      </c>
      <c r="E18" s="93">
        <f>Forecast!H20</f>
        <v>0</v>
      </c>
      <c r="F18" s="93">
        <f>Forecast!I20</f>
        <v>0</v>
      </c>
      <c r="G18" s="93">
        <f>Forecast!J20</f>
        <v>0</v>
      </c>
      <c r="H18" s="94">
        <f t="shared" si="0"/>
        <v>0</v>
      </c>
      <c r="I18" s="94">
        <f t="shared" si="1"/>
        <v>0</v>
      </c>
      <c r="J18" s="94">
        <f t="shared" si="1"/>
        <v>0</v>
      </c>
      <c r="K18" s="94">
        <f t="shared" si="1"/>
        <v>0</v>
      </c>
    </row>
    <row r="19" spans="1:11" x14ac:dyDescent="0.25">
      <c r="A19" s="54" t="s">
        <v>33</v>
      </c>
      <c r="B19" s="54" t="s">
        <v>664</v>
      </c>
      <c r="C19" s="93">
        <f>Forecast!F21</f>
        <v>0</v>
      </c>
      <c r="D19" s="93">
        <f>Forecast!G21</f>
        <v>0</v>
      </c>
      <c r="E19" s="93">
        <f>Forecast!H21</f>
        <v>0</v>
      </c>
      <c r="F19" s="93">
        <f>Forecast!I21</f>
        <v>0</v>
      </c>
      <c r="G19" s="93">
        <f>Forecast!J21</f>
        <v>0</v>
      </c>
      <c r="H19" s="94">
        <f t="shared" si="0"/>
        <v>0</v>
      </c>
      <c r="I19" s="94">
        <f t="shared" si="1"/>
        <v>0</v>
      </c>
      <c r="J19" s="94">
        <f t="shared" si="1"/>
        <v>0</v>
      </c>
      <c r="K19" s="94">
        <f t="shared" si="1"/>
        <v>0</v>
      </c>
    </row>
    <row r="20" spans="1:11" x14ac:dyDescent="0.25">
      <c r="A20" s="54" t="s">
        <v>35</v>
      </c>
      <c r="B20" s="54" t="s">
        <v>665</v>
      </c>
      <c r="C20" s="93">
        <f>Forecast!F22</f>
        <v>0</v>
      </c>
      <c r="D20" s="93">
        <f>Forecast!G22</f>
        <v>0</v>
      </c>
      <c r="E20" s="93">
        <f>Forecast!H22</f>
        <v>0</v>
      </c>
      <c r="F20" s="93">
        <f>Forecast!I22</f>
        <v>0</v>
      </c>
      <c r="G20" s="93">
        <f>Forecast!J22</f>
        <v>0</v>
      </c>
      <c r="H20" s="94">
        <f t="shared" si="0"/>
        <v>0</v>
      </c>
      <c r="I20" s="94">
        <f t="shared" si="1"/>
        <v>0</v>
      </c>
      <c r="J20" s="94">
        <f t="shared" si="1"/>
        <v>0</v>
      </c>
      <c r="K20" s="94">
        <f t="shared" si="1"/>
        <v>0</v>
      </c>
    </row>
    <row r="21" spans="1:11" x14ac:dyDescent="0.25">
      <c r="A21" s="54" t="s">
        <v>37</v>
      </c>
      <c r="B21" s="54" t="s">
        <v>666</v>
      </c>
      <c r="C21" s="93">
        <f>Forecast!F23</f>
        <v>0</v>
      </c>
      <c r="D21" s="93">
        <f>Forecast!G23</f>
        <v>0</v>
      </c>
      <c r="E21" s="93">
        <f>Forecast!H23</f>
        <v>0</v>
      </c>
      <c r="F21" s="93">
        <f>Forecast!I23</f>
        <v>0</v>
      </c>
      <c r="G21" s="93">
        <f>Forecast!J23</f>
        <v>0</v>
      </c>
      <c r="H21" s="94">
        <f t="shared" si="0"/>
        <v>0</v>
      </c>
      <c r="I21" s="94">
        <f t="shared" si="1"/>
        <v>0</v>
      </c>
      <c r="J21" s="94">
        <f t="shared" si="1"/>
        <v>0</v>
      </c>
      <c r="K21" s="94">
        <f t="shared" si="1"/>
        <v>0</v>
      </c>
    </row>
    <row r="22" spans="1:11" x14ac:dyDescent="0.25">
      <c r="A22" s="54" t="s">
        <v>39</v>
      </c>
      <c r="B22" s="54" t="s">
        <v>667</v>
      </c>
      <c r="C22" s="93">
        <f>Forecast!F24</f>
        <v>0</v>
      </c>
      <c r="D22" s="93">
        <f>Forecast!G24</f>
        <v>0</v>
      </c>
      <c r="E22" s="93">
        <f>Forecast!H24</f>
        <v>0</v>
      </c>
      <c r="F22" s="93">
        <f>Forecast!I24</f>
        <v>0</v>
      </c>
      <c r="G22" s="93">
        <f>Forecast!J24</f>
        <v>0</v>
      </c>
      <c r="H22" s="94">
        <f t="shared" si="0"/>
        <v>0</v>
      </c>
      <c r="I22" s="94">
        <f t="shared" si="1"/>
        <v>0</v>
      </c>
      <c r="J22" s="94">
        <f t="shared" si="1"/>
        <v>0</v>
      </c>
      <c r="K22" s="94">
        <f t="shared" si="1"/>
        <v>0</v>
      </c>
    </row>
    <row r="23" spans="1:11" x14ac:dyDescent="0.25">
      <c r="A23" s="54" t="s">
        <v>246</v>
      </c>
      <c r="B23" s="54" t="s">
        <v>668</v>
      </c>
      <c r="C23" s="93">
        <f>Forecast!F25</f>
        <v>0</v>
      </c>
      <c r="D23" s="93">
        <f>Forecast!G25</f>
        <v>0</v>
      </c>
      <c r="E23" s="93">
        <f>Forecast!H25</f>
        <v>0</v>
      </c>
      <c r="F23" s="93">
        <f>Forecast!I25</f>
        <v>0</v>
      </c>
      <c r="G23" s="93">
        <f>Forecast!J25</f>
        <v>0</v>
      </c>
      <c r="H23" s="94">
        <f t="shared" si="0"/>
        <v>0</v>
      </c>
      <c r="I23" s="94">
        <f t="shared" si="1"/>
        <v>0</v>
      </c>
      <c r="J23" s="94">
        <f t="shared" si="1"/>
        <v>0</v>
      </c>
      <c r="K23" s="94">
        <f t="shared" si="1"/>
        <v>0</v>
      </c>
    </row>
    <row r="24" spans="1:11" x14ac:dyDescent="0.25">
      <c r="A24" s="54" t="s">
        <v>245</v>
      </c>
      <c r="B24" s="54" t="s">
        <v>669</v>
      </c>
      <c r="C24" s="93">
        <f>Forecast!F26</f>
        <v>0</v>
      </c>
      <c r="D24" s="93">
        <f>Forecast!G26</f>
        <v>0</v>
      </c>
      <c r="E24" s="93">
        <f>Forecast!H26</f>
        <v>0</v>
      </c>
      <c r="F24" s="93">
        <f>Forecast!I26</f>
        <v>0</v>
      </c>
      <c r="G24" s="93">
        <f>Forecast!J26</f>
        <v>0</v>
      </c>
      <c r="H24" s="94">
        <f t="shared" si="0"/>
        <v>0</v>
      </c>
      <c r="I24" s="94">
        <f t="shared" si="1"/>
        <v>0</v>
      </c>
      <c r="J24" s="94">
        <f t="shared" si="1"/>
        <v>0</v>
      </c>
      <c r="K24" s="94">
        <f t="shared" si="1"/>
        <v>0</v>
      </c>
    </row>
    <row r="25" spans="1:11" x14ac:dyDescent="0.25">
      <c r="A25" s="54" t="s">
        <v>244</v>
      </c>
      <c r="B25" s="54" t="s">
        <v>670</v>
      </c>
      <c r="C25" s="93">
        <f>Forecast!F27</f>
        <v>0</v>
      </c>
      <c r="D25" s="93">
        <f>Forecast!G27</f>
        <v>0</v>
      </c>
      <c r="E25" s="93">
        <f>Forecast!H27</f>
        <v>0</v>
      </c>
      <c r="F25" s="93">
        <f>Forecast!I27</f>
        <v>0</v>
      </c>
      <c r="G25" s="93">
        <f>Forecast!J27</f>
        <v>0</v>
      </c>
      <c r="H25" s="94">
        <f t="shared" si="0"/>
        <v>0</v>
      </c>
      <c r="I25" s="94">
        <f t="shared" si="1"/>
        <v>0</v>
      </c>
      <c r="J25" s="94">
        <f t="shared" si="1"/>
        <v>0</v>
      </c>
      <c r="K25" s="94">
        <f t="shared" si="1"/>
        <v>0</v>
      </c>
    </row>
    <row r="26" spans="1:11" x14ac:dyDescent="0.25">
      <c r="A26" s="54" t="s">
        <v>243</v>
      </c>
      <c r="B26" s="54" t="s">
        <v>671</v>
      </c>
      <c r="C26" s="93">
        <f>Forecast!F28</f>
        <v>0</v>
      </c>
      <c r="D26" s="93">
        <f>Forecast!G28</f>
        <v>0</v>
      </c>
      <c r="E26" s="93">
        <f>Forecast!H28</f>
        <v>0</v>
      </c>
      <c r="F26" s="93">
        <f>Forecast!I28</f>
        <v>0</v>
      </c>
      <c r="G26" s="93">
        <f>Forecast!J28</f>
        <v>0</v>
      </c>
      <c r="H26" s="94">
        <f t="shared" si="0"/>
        <v>0</v>
      </c>
      <c r="I26" s="94">
        <f t="shared" si="1"/>
        <v>0</v>
      </c>
      <c r="J26" s="94">
        <f t="shared" si="1"/>
        <v>0</v>
      </c>
      <c r="K26" s="94">
        <f t="shared" si="1"/>
        <v>0</v>
      </c>
    </row>
    <row r="27" spans="1:11" ht="13.8" thickBot="1" x14ac:dyDescent="0.3">
      <c r="A27" s="121" t="s">
        <v>672</v>
      </c>
      <c r="B27" s="121"/>
      <c r="C27" s="96">
        <f t="shared" ref="C27:K27" si="2">SUM(C6:C26)</f>
        <v>0</v>
      </c>
      <c r="D27" s="96">
        <f t="shared" si="2"/>
        <v>0</v>
      </c>
      <c r="E27" s="96">
        <f t="shared" si="2"/>
        <v>0</v>
      </c>
      <c r="F27" s="96">
        <f t="shared" ref="F27" si="3">SUM(F6:F26)</f>
        <v>0</v>
      </c>
      <c r="G27" s="96">
        <f t="shared" si="2"/>
        <v>0</v>
      </c>
      <c r="H27" s="97">
        <f t="shared" si="2"/>
        <v>0</v>
      </c>
      <c r="I27" s="98">
        <f t="shared" si="2"/>
        <v>0</v>
      </c>
      <c r="J27" s="98">
        <f t="shared" si="2"/>
        <v>0</v>
      </c>
      <c r="K27" s="98">
        <f t="shared" si="2"/>
        <v>0</v>
      </c>
    </row>
    <row r="28" spans="1:11" ht="13.8" thickTop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x14ac:dyDescent="0.25">
      <c r="A29" s="120" t="s">
        <v>41</v>
      </c>
      <c r="B29" s="120"/>
      <c r="C29" s="120"/>
      <c r="D29" s="120"/>
      <c r="E29" s="120"/>
      <c r="F29" s="120"/>
      <c r="G29" s="120"/>
      <c r="H29" s="88"/>
      <c r="I29" s="88"/>
      <c r="J29" s="88"/>
      <c r="K29" s="88"/>
    </row>
    <row r="30" spans="1:11" ht="14.4" x14ac:dyDescent="0.3">
      <c r="A30" s="88"/>
      <c r="B30" s="88"/>
      <c r="C30" s="101" t="s">
        <v>713</v>
      </c>
      <c r="D30" s="99" t="s">
        <v>643</v>
      </c>
      <c r="E30" s="123" t="s">
        <v>712</v>
      </c>
      <c r="F30" s="123"/>
      <c r="G30" s="124"/>
      <c r="H30" s="122" t="s">
        <v>644</v>
      </c>
      <c r="I30" s="122"/>
      <c r="J30" s="122"/>
      <c r="K30" s="88"/>
    </row>
    <row r="31" spans="1:11" x14ac:dyDescent="0.3">
      <c r="A31" s="53" t="s">
        <v>292</v>
      </c>
      <c r="B31" s="53" t="s">
        <v>293</v>
      </c>
      <c r="C31" s="91" t="s">
        <v>645</v>
      </c>
      <c r="D31" s="91" t="s">
        <v>646</v>
      </c>
      <c r="E31" s="91" t="s">
        <v>647</v>
      </c>
      <c r="F31" s="91" t="s">
        <v>648</v>
      </c>
      <c r="G31" s="91" t="s">
        <v>719</v>
      </c>
      <c r="H31" s="92" t="s">
        <v>649</v>
      </c>
      <c r="I31" s="92" t="s">
        <v>650</v>
      </c>
      <c r="J31" s="92" t="s">
        <v>651</v>
      </c>
      <c r="K31" s="92" t="s">
        <v>720</v>
      </c>
    </row>
    <row r="32" spans="1:11" x14ac:dyDescent="0.25">
      <c r="A32" s="54" t="s">
        <v>43</v>
      </c>
      <c r="B32" s="54" t="s">
        <v>294</v>
      </c>
      <c r="C32" s="93">
        <f>Forecast!F33</f>
        <v>0</v>
      </c>
      <c r="D32" s="93">
        <f>Forecast!G33</f>
        <v>0</v>
      </c>
      <c r="E32" s="93">
        <f>Forecast!H33</f>
        <v>0</v>
      </c>
      <c r="F32" s="93">
        <f>Forecast!I33</f>
        <v>0</v>
      </c>
      <c r="G32" s="93">
        <f>Forecast!J33</f>
        <v>0</v>
      </c>
      <c r="H32" s="94">
        <f t="shared" ref="H32:H64" si="4">D32-C32</f>
        <v>0</v>
      </c>
      <c r="I32" s="94">
        <f t="shared" ref="I32:I64" si="5">E32-D32</f>
        <v>0</v>
      </c>
      <c r="J32" s="94">
        <f t="shared" ref="J32" si="6">F32-E32</f>
        <v>0</v>
      </c>
      <c r="K32" s="94">
        <f t="shared" ref="K32" si="7">G32-F32</f>
        <v>0</v>
      </c>
    </row>
    <row r="33" spans="1:11" x14ac:dyDescent="0.25">
      <c r="A33" s="54" t="s">
        <v>45</v>
      </c>
      <c r="B33" s="54" t="s">
        <v>295</v>
      </c>
      <c r="C33" s="93">
        <f>Forecast!F34</f>
        <v>0</v>
      </c>
      <c r="D33" s="93">
        <f>Forecast!G34</f>
        <v>0</v>
      </c>
      <c r="E33" s="93">
        <f>Forecast!H34</f>
        <v>0</v>
      </c>
      <c r="F33" s="93">
        <f>Forecast!I34</f>
        <v>0</v>
      </c>
      <c r="G33" s="93">
        <f>Forecast!J34</f>
        <v>0</v>
      </c>
      <c r="H33" s="94">
        <f t="shared" si="4"/>
        <v>0</v>
      </c>
      <c r="I33" s="94">
        <f t="shared" si="5"/>
        <v>0</v>
      </c>
      <c r="J33" s="94">
        <f t="shared" ref="J33:J64" si="8">F33-E33</f>
        <v>0</v>
      </c>
      <c r="K33" s="94">
        <f t="shared" ref="K33:K64" si="9">G33-F33</f>
        <v>0</v>
      </c>
    </row>
    <row r="34" spans="1:11" x14ac:dyDescent="0.25">
      <c r="A34" s="54" t="s">
        <v>47</v>
      </c>
      <c r="B34" s="54" t="s">
        <v>296</v>
      </c>
      <c r="C34" s="93">
        <f>Forecast!F35</f>
        <v>0</v>
      </c>
      <c r="D34" s="93">
        <f>Forecast!G35</f>
        <v>0</v>
      </c>
      <c r="E34" s="93">
        <f>Forecast!H35</f>
        <v>0</v>
      </c>
      <c r="F34" s="93">
        <f>Forecast!I35</f>
        <v>0</v>
      </c>
      <c r="G34" s="93">
        <f>Forecast!J35</f>
        <v>0</v>
      </c>
      <c r="H34" s="94">
        <f t="shared" si="4"/>
        <v>0</v>
      </c>
      <c r="I34" s="94">
        <f t="shared" si="5"/>
        <v>0</v>
      </c>
      <c r="J34" s="94">
        <f t="shared" si="8"/>
        <v>0</v>
      </c>
      <c r="K34" s="94">
        <f t="shared" si="9"/>
        <v>0</v>
      </c>
    </row>
    <row r="35" spans="1:11" x14ac:dyDescent="0.25">
      <c r="A35" s="54" t="s">
        <v>49</v>
      </c>
      <c r="B35" s="54" t="s">
        <v>297</v>
      </c>
      <c r="C35" s="93">
        <f>Forecast!F36</f>
        <v>0</v>
      </c>
      <c r="D35" s="93">
        <f>Forecast!G36</f>
        <v>0</v>
      </c>
      <c r="E35" s="93">
        <f>Forecast!H36</f>
        <v>0</v>
      </c>
      <c r="F35" s="93">
        <f>Forecast!I36</f>
        <v>0</v>
      </c>
      <c r="G35" s="93">
        <f>Forecast!J36</f>
        <v>0</v>
      </c>
      <c r="H35" s="94">
        <f t="shared" si="4"/>
        <v>0</v>
      </c>
      <c r="I35" s="94">
        <f t="shared" si="5"/>
        <v>0</v>
      </c>
      <c r="J35" s="94">
        <f t="shared" si="8"/>
        <v>0</v>
      </c>
      <c r="K35" s="94">
        <f t="shared" si="9"/>
        <v>0</v>
      </c>
    </row>
    <row r="36" spans="1:11" x14ac:dyDescent="0.25">
      <c r="A36" s="54" t="s">
        <v>51</v>
      </c>
      <c r="B36" s="54" t="s">
        <v>298</v>
      </c>
      <c r="C36" s="93">
        <f>Forecast!F37</f>
        <v>0</v>
      </c>
      <c r="D36" s="93">
        <f>Forecast!G37</f>
        <v>0</v>
      </c>
      <c r="E36" s="93">
        <f>Forecast!H37</f>
        <v>0</v>
      </c>
      <c r="F36" s="93">
        <f>Forecast!I37</f>
        <v>0</v>
      </c>
      <c r="G36" s="93">
        <f>Forecast!J37</f>
        <v>0</v>
      </c>
      <c r="H36" s="94">
        <f t="shared" si="4"/>
        <v>0</v>
      </c>
      <c r="I36" s="94">
        <f t="shared" si="5"/>
        <v>0</v>
      </c>
      <c r="J36" s="94">
        <f t="shared" si="8"/>
        <v>0</v>
      </c>
      <c r="K36" s="94">
        <f t="shared" si="9"/>
        <v>0</v>
      </c>
    </row>
    <row r="37" spans="1:11" x14ac:dyDescent="0.25">
      <c r="A37" s="54" t="s">
        <v>53</v>
      </c>
      <c r="B37" s="54" t="s">
        <v>299</v>
      </c>
      <c r="C37" s="93">
        <f>Forecast!F38</f>
        <v>0</v>
      </c>
      <c r="D37" s="93">
        <f>Forecast!G38</f>
        <v>0</v>
      </c>
      <c r="E37" s="93">
        <f>Forecast!H38</f>
        <v>0</v>
      </c>
      <c r="F37" s="93">
        <f>Forecast!I38</f>
        <v>0</v>
      </c>
      <c r="G37" s="93">
        <f>Forecast!J38</f>
        <v>0</v>
      </c>
      <c r="H37" s="94">
        <f t="shared" si="4"/>
        <v>0</v>
      </c>
      <c r="I37" s="94">
        <f t="shared" si="5"/>
        <v>0</v>
      </c>
      <c r="J37" s="94">
        <f t="shared" si="8"/>
        <v>0</v>
      </c>
      <c r="K37" s="94">
        <f t="shared" si="9"/>
        <v>0</v>
      </c>
    </row>
    <row r="38" spans="1:11" x14ac:dyDescent="0.25">
      <c r="A38" s="54" t="s">
        <v>55</v>
      </c>
      <c r="B38" s="54" t="s">
        <v>300</v>
      </c>
      <c r="C38" s="93">
        <f>Forecast!F39</f>
        <v>0</v>
      </c>
      <c r="D38" s="93">
        <f>Forecast!G39</f>
        <v>0</v>
      </c>
      <c r="E38" s="93">
        <f>Forecast!H39</f>
        <v>0</v>
      </c>
      <c r="F38" s="93">
        <f>Forecast!I39</f>
        <v>0</v>
      </c>
      <c r="G38" s="93">
        <f>Forecast!J39</f>
        <v>0</v>
      </c>
      <c r="H38" s="94">
        <f t="shared" si="4"/>
        <v>0</v>
      </c>
      <c r="I38" s="94">
        <f t="shared" si="5"/>
        <v>0</v>
      </c>
      <c r="J38" s="94">
        <f t="shared" si="8"/>
        <v>0</v>
      </c>
      <c r="K38" s="94">
        <f t="shared" si="9"/>
        <v>0</v>
      </c>
    </row>
    <row r="39" spans="1:11" x14ac:dyDescent="0.25">
      <c r="A39" s="54" t="s">
        <v>57</v>
      </c>
      <c r="B39" s="54" t="s">
        <v>673</v>
      </c>
      <c r="C39" s="93">
        <f>Forecast!F40</f>
        <v>0</v>
      </c>
      <c r="D39" s="93">
        <f>Forecast!G40</f>
        <v>0</v>
      </c>
      <c r="E39" s="93">
        <f>Forecast!H40</f>
        <v>0</v>
      </c>
      <c r="F39" s="93">
        <f>Forecast!I40</f>
        <v>0</v>
      </c>
      <c r="G39" s="93">
        <f>Forecast!J40</f>
        <v>0</v>
      </c>
      <c r="H39" s="94">
        <f t="shared" si="4"/>
        <v>0</v>
      </c>
      <c r="I39" s="94">
        <f t="shared" si="5"/>
        <v>0</v>
      </c>
      <c r="J39" s="94">
        <f t="shared" si="8"/>
        <v>0</v>
      </c>
      <c r="K39" s="94">
        <f t="shared" si="9"/>
        <v>0</v>
      </c>
    </row>
    <row r="40" spans="1:11" x14ac:dyDescent="0.25">
      <c r="A40" s="54" t="s">
        <v>59</v>
      </c>
      <c r="B40" s="54" t="s">
        <v>674</v>
      </c>
      <c r="C40" s="93">
        <f>Forecast!F41</f>
        <v>0</v>
      </c>
      <c r="D40" s="93">
        <f>Forecast!G41</f>
        <v>0</v>
      </c>
      <c r="E40" s="93">
        <f>Forecast!H41</f>
        <v>0</v>
      </c>
      <c r="F40" s="93">
        <f>Forecast!I41</f>
        <v>0</v>
      </c>
      <c r="G40" s="93">
        <f>Forecast!J41</f>
        <v>0</v>
      </c>
      <c r="H40" s="94">
        <f t="shared" si="4"/>
        <v>0</v>
      </c>
      <c r="I40" s="94">
        <f t="shared" si="5"/>
        <v>0</v>
      </c>
      <c r="J40" s="94">
        <f t="shared" si="8"/>
        <v>0</v>
      </c>
      <c r="K40" s="94">
        <f t="shared" si="9"/>
        <v>0</v>
      </c>
    </row>
    <row r="41" spans="1:11" x14ac:dyDescent="0.25">
      <c r="A41" s="54" t="s">
        <v>61</v>
      </c>
      <c r="B41" s="54" t="s">
        <v>675</v>
      </c>
      <c r="C41" s="93">
        <f>Forecast!F42</f>
        <v>0</v>
      </c>
      <c r="D41" s="93">
        <f>Forecast!G42</f>
        <v>0</v>
      </c>
      <c r="E41" s="93">
        <f>Forecast!H42</f>
        <v>0</v>
      </c>
      <c r="F41" s="93">
        <f>Forecast!I42</f>
        <v>0</v>
      </c>
      <c r="G41" s="93">
        <f>Forecast!J42</f>
        <v>0</v>
      </c>
      <c r="H41" s="94">
        <f t="shared" si="4"/>
        <v>0</v>
      </c>
      <c r="I41" s="94">
        <f t="shared" si="5"/>
        <v>0</v>
      </c>
      <c r="J41" s="94">
        <f t="shared" si="8"/>
        <v>0</v>
      </c>
      <c r="K41" s="94">
        <f t="shared" si="9"/>
        <v>0</v>
      </c>
    </row>
    <row r="42" spans="1:11" x14ac:dyDescent="0.25">
      <c r="A42" s="54" t="s">
        <v>63</v>
      </c>
      <c r="B42" s="54" t="s">
        <v>676</v>
      </c>
      <c r="C42" s="93">
        <f>Forecast!F43</f>
        <v>0</v>
      </c>
      <c r="D42" s="93">
        <f>Forecast!G43</f>
        <v>0</v>
      </c>
      <c r="E42" s="93">
        <f>Forecast!H43</f>
        <v>0</v>
      </c>
      <c r="F42" s="93">
        <f>Forecast!I43</f>
        <v>0</v>
      </c>
      <c r="G42" s="93">
        <f>Forecast!J43</f>
        <v>0</v>
      </c>
      <c r="H42" s="94">
        <f t="shared" si="4"/>
        <v>0</v>
      </c>
      <c r="I42" s="94">
        <f t="shared" si="5"/>
        <v>0</v>
      </c>
      <c r="J42" s="94">
        <f t="shared" si="8"/>
        <v>0</v>
      </c>
      <c r="K42" s="94">
        <f t="shared" si="9"/>
        <v>0</v>
      </c>
    </row>
    <row r="43" spans="1:11" x14ac:dyDescent="0.25">
      <c r="A43" s="95" t="s">
        <v>65</v>
      </c>
      <c r="B43" s="95" t="s">
        <v>677</v>
      </c>
      <c r="C43" s="93">
        <f>Forecast!F44</f>
        <v>0</v>
      </c>
      <c r="D43" s="93">
        <f>Forecast!G44</f>
        <v>0</v>
      </c>
      <c r="E43" s="93">
        <f>Forecast!H44</f>
        <v>0</v>
      </c>
      <c r="F43" s="93">
        <f>Forecast!I44</f>
        <v>0</v>
      </c>
      <c r="G43" s="93">
        <f>Forecast!J44</f>
        <v>0</v>
      </c>
      <c r="H43" s="94">
        <f t="shared" si="4"/>
        <v>0</v>
      </c>
      <c r="I43" s="94">
        <f t="shared" si="5"/>
        <v>0</v>
      </c>
      <c r="J43" s="94">
        <f t="shared" si="8"/>
        <v>0</v>
      </c>
      <c r="K43" s="94">
        <f t="shared" si="9"/>
        <v>0</v>
      </c>
    </row>
    <row r="44" spans="1:11" x14ac:dyDescent="0.25">
      <c r="A44" s="54" t="s">
        <v>67</v>
      </c>
      <c r="B44" s="54" t="s">
        <v>678</v>
      </c>
      <c r="C44" s="93">
        <f>Forecast!F45</f>
        <v>0</v>
      </c>
      <c r="D44" s="93">
        <f>Forecast!G45</f>
        <v>0</v>
      </c>
      <c r="E44" s="93">
        <f>Forecast!H45</f>
        <v>0</v>
      </c>
      <c r="F44" s="93">
        <f>Forecast!I45</f>
        <v>0</v>
      </c>
      <c r="G44" s="93">
        <f>Forecast!J45</f>
        <v>0</v>
      </c>
      <c r="H44" s="94">
        <f t="shared" si="4"/>
        <v>0</v>
      </c>
      <c r="I44" s="94">
        <f t="shared" si="5"/>
        <v>0</v>
      </c>
      <c r="J44" s="94">
        <f t="shared" si="8"/>
        <v>0</v>
      </c>
      <c r="K44" s="94">
        <f t="shared" si="9"/>
        <v>0</v>
      </c>
    </row>
    <row r="45" spans="1:11" x14ac:dyDescent="0.25">
      <c r="A45" s="54" t="s">
        <v>69</v>
      </c>
      <c r="B45" s="54" t="s">
        <v>679</v>
      </c>
      <c r="C45" s="93">
        <f>Forecast!F46</f>
        <v>0</v>
      </c>
      <c r="D45" s="93">
        <f>Forecast!G46</f>
        <v>0</v>
      </c>
      <c r="E45" s="93">
        <f>Forecast!H46</f>
        <v>0</v>
      </c>
      <c r="F45" s="93">
        <f>Forecast!I46</f>
        <v>0</v>
      </c>
      <c r="G45" s="93">
        <f>Forecast!J46</f>
        <v>0</v>
      </c>
      <c r="H45" s="94">
        <f t="shared" si="4"/>
        <v>0</v>
      </c>
      <c r="I45" s="94">
        <f t="shared" si="5"/>
        <v>0</v>
      </c>
      <c r="J45" s="94">
        <f t="shared" si="8"/>
        <v>0</v>
      </c>
      <c r="K45" s="94">
        <f t="shared" si="9"/>
        <v>0</v>
      </c>
    </row>
    <row r="46" spans="1:11" x14ac:dyDescent="0.25">
      <c r="A46" s="54" t="s">
        <v>71</v>
      </c>
      <c r="B46" s="54" t="s">
        <v>680</v>
      </c>
      <c r="C46" s="93">
        <f>Forecast!F47</f>
        <v>0</v>
      </c>
      <c r="D46" s="93">
        <f>Forecast!G47</f>
        <v>0</v>
      </c>
      <c r="E46" s="93">
        <f>Forecast!H47</f>
        <v>0</v>
      </c>
      <c r="F46" s="93">
        <f>Forecast!I47</f>
        <v>0</v>
      </c>
      <c r="G46" s="93">
        <f>Forecast!J47</f>
        <v>0</v>
      </c>
      <c r="H46" s="94">
        <f t="shared" si="4"/>
        <v>0</v>
      </c>
      <c r="I46" s="94">
        <f t="shared" si="5"/>
        <v>0</v>
      </c>
      <c r="J46" s="94">
        <f t="shared" si="8"/>
        <v>0</v>
      </c>
      <c r="K46" s="94">
        <f t="shared" si="9"/>
        <v>0</v>
      </c>
    </row>
    <row r="47" spans="1:11" x14ac:dyDescent="0.25">
      <c r="A47" s="54" t="s">
        <v>73</v>
      </c>
      <c r="B47" s="54" t="s">
        <v>72</v>
      </c>
      <c r="C47" s="93">
        <f>Forecast!F48</f>
        <v>0</v>
      </c>
      <c r="D47" s="93">
        <f>Forecast!G48</f>
        <v>0</v>
      </c>
      <c r="E47" s="93">
        <f>Forecast!H48</f>
        <v>0</v>
      </c>
      <c r="F47" s="93">
        <f>Forecast!I48</f>
        <v>0</v>
      </c>
      <c r="G47" s="93">
        <f>Forecast!J48</f>
        <v>0</v>
      </c>
      <c r="H47" s="94">
        <f t="shared" si="4"/>
        <v>0</v>
      </c>
      <c r="I47" s="94">
        <f t="shared" si="5"/>
        <v>0</v>
      </c>
      <c r="J47" s="94">
        <f t="shared" si="8"/>
        <v>0</v>
      </c>
      <c r="K47" s="94">
        <f t="shared" si="9"/>
        <v>0</v>
      </c>
    </row>
    <row r="48" spans="1:11" x14ac:dyDescent="0.25">
      <c r="A48" s="54" t="s">
        <v>75</v>
      </c>
      <c r="B48" s="54" t="s">
        <v>74</v>
      </c>
      <c r="C48" s="93">
        <f>Forecast!F49</f>
        <v>0</v>
      </c>
      <c r="D48" s="93">
        <f>Forecast!G49</f>
        <v>0</v>
      </c>
      <c r="E48" s="93">
        <f>Forecast!H49</f>
        <v>0</v>
      </c>
      <c r="F48" s="93">
        <f>Forecast!I49</f>
        <v>0</v>
      </c>
      <c r="G48" s="93">
        <f>Forecast!J49</f>
        <v>0</v>
      </c>
      <c r="H48" s="94">
        <f t="shared" si="4"/>
        <v>0</v>
      </c>
      <c r="I48" s="94">
        <f t="shared" si="5"/>
        <v>0</v>
      </c>
      <c r="J48" s="94">
        <f t="shared" si="8"/>
        <v>0</v>
      </c>
      <c r="K48" s="94">
        <f t="shared" si="9"/>
        <v>0</v>
      </c>
    </row>
    <row r="49" spans="1:11" x14ac:dyDescent="0.25">
      <c r="A49" s="54" t="s">
        <v>77</v>
      </c>
      <c r="B49" s="54" t="s">
        <v>681</v>
      </c>
      <c r="C49" s="93">
        <f>Forecast!F50</f>
        <v>0</v>
      </c>
      <c r="D49" s="93">
        <f>Forecast!G50</f>
        <v>0</v>
      </c>
      <c r="E49" s="93">
        <f>Forecast!H50</f>
        <v>0</v>
      </c>
      <c r="F49" s="93">
        <f>Forecast!I50</f>
        <v>0</v>
      </c>
      <c r="G49" s="93">
        <f>Forecast!J50</f>
        <v>0</v>
      </c>
      <c r="H49" s="94">
        <f t="shared" si="4"/>
        <v>0</v>
      </c>
      <c r="I49" s="94">
        <f t="shared" si="5"/>
        <v>0</v>
      </c>
      <c r="J49" s="94">
        <f t="shared" si="8"/>
        <v>0</v>
      </c>
      <c r="K49" s="94">
        <f t="shared" si="9"/>
        <v>0</v>
      </c>
    </row>
    <row r="50" spans="1:11" x14ac:dyDescent="0.25">
      <c r="A50" s="54" t="s">
        <v>79</v>
      </c>
      <c r="B50" s="54" t="s">
        <v>682</v>
      </c>
      <c r="C50" s="93">
        <f>Forecast!F51</f>
        <v>0</v>
      </c>
      <c r="D50" s="93">
        <f>Forecast!G51</f>
        <v>0</v>
      </c>
      <c r="E50" s="93">
        <f>Forecast!H51</f>
        <v>0</v>
      </c>
      <c r="F50" s="93">
        <f>Forecast!I51</f>
        <v>0</v>
      </c>
      <c r="G50" s="93">
        <f>Forecast!J51</f>
        <v>0</v>
      </c>
      <c r="H50" s="94">
        <f t="shared" si="4"/>
        <v>0</v>
      </c>
      <c r="I50" s="94">
        <f t="shared" si="5"/>
        <v>0</v>
      </c>
      <c r="J50" s="94">
        <f t="shared" si="8"/>
        <v>0</v>
      </c>
      <c r="K50" s="94">
        <f t="shared" si="9"/>
        <v>0</v>
      </c>
    </row>
    <row r="51" spans="1:11" x14ac:dyDescent="0.25">
      <c r="A51" s="54" t="s">
        <v>81</v>
      </c>
      <c r="B51" s="54" t="s">
        <v>683</v>
      </c>
      <c r="C51" s="93">
        <f>Forecast!F52</f>
        <v>0</v>
      </c>
      <c r="D51" s="93">
        <f>Forecast!G52</f>
        <v>0</v>
      </c>
      <c r="E51" s="93">
        <f>Forecast!H52</f>
        <v>0</v>
      </c>
      <c r="F51" s="93">
        <f>Forecast!I52</f>
        <v>0</v>
      </c>
      <c r="G51" s="93">
        <f>Forecast!J52</f>
        <v>0</v>
      </c>
      <c r="H51" s="94">
        <f t="shared" si="4"/>
        <v>0</v>
      </c>
      <c r="I51" s="94">
        <f t="shared" si="5"/>
        <v>0</v>
      </c>
      <c r="J51" s="94">
        <f t="shared" si="8"/>
        <v>0</v>
      </c>
      <c r="K51" s="94">
        <f t="shared" si="9"/>
        <v>0</v>
      </c>
    </row>
    <row r="52" spans="1:11" x14ac:dyDescent="0.25">
      <c r="A52" s="54" t="s">
        <v>83</v>
      </c>
      <c r="B52" s="54" t="s">
        <v>684</v>
      </c>
      <c r="C52" s="93">
        <f>Forecast!F53</f>
        <v>0</v>
      </c>
      <c r="D52" s="93">
        <f>Forecast!G53</f>
        <v>0</v>
      </c>
      <c r="E52" s="93">
        <f>Forecast!H53</f>
        <v>0</v>
      </c>
      <c r="F52" s="93">
        <f>Forecast!I53</f>
        <v>0</v>
      </c>
      <c r="G52" s="93">
        <f>Forecast!J53</f>
        <v>0</v>
      </c>
      <c r="H52" s="94">
        <f t="shared" si="4"/>
        <v>0</v>
      </c>
      <c r="I52" s="94">
        <f t="shared" si="5"/>
        <v>0</v>
      </c>
      <c r="J52" s="94">
        <f t="shared" si="8"/>
        <v>0</v>
      </c>
      <c r="K52" s="94">
        <f t="shared" si="9"/>
        <v>0</v>
      </c>
    </row>
    <row r="53" spans="1:11" x14ac:dyDescent="0.25">
      <c r="A53" s="54" t="s">
        <v>85</v>
      </c>
      <c r="B53" s="54" t="s">
        <v>685</v>
      </c>
      <c r="C53" s="93">
        <f>Forecast!F54</f>
        <v>0</v>
      </c>
      <c r="D53" s="93">
        <f>Forecast!G54</f>
        <v>0</v>
      </c>
      <c r="E53" s="93">
        <f>Forecast!H54</f>
        <v>0</v>
      </c>
      <c r="F53" s="93">
        <f>Forecast!I54</f>
        <v>0</v>
      </c>
      <c r="G53" s="93">
        <f>Forecast!J54</f>
        <v>0</v>
      </c>
      <c r="H53" s="94">
        <f t="shared" si="4"/>
        <v>0</v>
      </c>
      <c r="I53" s="94">
        <f t="shared" si="5"/>
        <v>0</v>
      </c>
      <c r="J53" s="94">
        <f t="shared" si="8"/>
        <v>0</v>
      </c>
      <c r="K53" s="94">
        <f t="shared" si="9"/>
        <v>0</v>
      </c>
    </row>
    <row r="54" spans="1:11" x14ac:dyDescent="0.25">
      <c r="A54" s="54" t="s">
        <v>87</v>
      </c>
      <c r="B54" s="54" t="s">
        <v>686</v>
      </c>
      <c r="C54" s="93">
        <f>Forecast!F55</f>
        <v>0</v>
      </c>
      <c r="D54" s="93">
        <f>Forecast!G55</f>
        <v>0</v>
      </c>
      <c r="E54" s="93">
        <f>Forecast!H55</f>
        <v>0</v>
      </c>
      <c r="F54" s="93">
        <f>Forecast!I55</f>
        <v>0</v>
      </c>
      <c r="G54" s="93">
        <f>Forecast!J55</f>
        <v>0</v>
      </c>
      <c r="H54" s="94">
        <f t="shared" si="4"/>
        <v>0</v>
      </c>
      <c r="I54" s="94">
        <f t="shared" si="5"/>
        <v>0</v>
      </c>
      <c r="J54" s="94">
        <f t="shared" si="8"/>
        <v>0</v>
      </c>
      <c r="K54" s="94">
        <f t="shared" si="9"/>
        <v>0</v>
      </c>
    </row>
    <row r="55" spans="1:11" x14ac:dyDescent="0.25">
      <c r="A55" s="54" t="s">
        <v>89</v>
      </c>
      <c r="B55" s="54" t="s">
        <v>687</v>
      </c>
      <c r="C55" s="93">
        <f>Forecast!F56</f>
        <v>0</v>
      </c>
      <c r="D55" s="93">
        <f>Forecast!G56</f>
        <v>0</v>
      </c>
      <c r="E55" s="93">
        <f>Forecast!H56</f>
        <v>0</v>
      </c>
      <c r="F55" s="93">
        <f>Forecast!I56</f>
        <v>0</v>
      </c>
      <c r="G55" s="93">
        <f>Forecast!J56</f>
        <v>0</v>
      </c>
      <c r="H55" s="94">
        <f t="shared" si="4"/>
        <v>0</v>
      </c>
      <c r="I55" s="94">
        <f t="shared" si="5"/>
        <v>0</v>
      </c>
      <c r="J55" s="94">
        <f t="shared" si="8"/>
        <v>0</v>
      </c>
      <c r="K55" s="94">
        <f t="shared" si="9"/>
        <v>0</v>
      </c>
    </row>
    <row r="56" spans="1:11" x14ac:dyDescent="0.25">
      <c r="A56" s="54" t="s">
        <v>91</v>
      </c>
      <c r="B56" s="54" t="s">
        <v>688</v>
      </c>
      <c r="C56" s="93">
        <f>Forecast!F57</f>
        <v>0</v>
      </c>
      <c r="D56" s="93">
        <f>Forecast!G57</f>
        <v>0</v>
      </c>
      <c r="E56" s="93">
        <f>Forecast!H57</f>
        <v>0</v>
      </c>
      <c r="F56" s="93">
        <f>Forecast!I57</f>
        <v>0</v>
      </c>
      <c r="G56" s="93">
        <f>Forecast!J57</f>
        <v>0</v>
      </c>
      <c r="H56" s="94">
        <f t="shared" si="4"/>
        <v>0</v>
      </c>
      <c r="I56" s="94">
        <f t="shared" si="5"/>
        <v>0</v>
      </c>
      <c r="J56" s="94">
        <f t="shared" si="8"/>
        <v>0</v>
      </c>
      <c r="K56" s="94">
        <f t="shared" si="9"/>
        <v>0</v>
      </c>
    </row>
    <row r="57" spans="1:11" x14ac:dyDescent="0.25">
      <c r="A57" s="54" t="s">
        <v>93</v>
      </c>
      <c r="B57" s="54" t="s">
        <v>689</v>
      </c>
      <c r="C57" s="93">
        <f>Forecast!F58</f>
        <v>0</v>
      </c>
      <c r="D57" s="93">
        <f>Forecast!G58</f>
        <v>0</v>
      </c>
      <c r="E57" s="93">
        <f>Forecast!H58</f>
        <v>0</v>
      </c>
      <c r="F57" s="93">
        <f>Forecast!I58</f>
        <v>0</v>
      </c>
      <c r="G57" s="93">
        <f>Forecast!J58</f>
        <v>0</v>
      </c>
      <c r="H57" s="94">
        <f t="shared" si="4"/>
        <v>0</v>
      </c>
      <c r="I57" s="94">
        <f t="shared" si="5"/>
        <v>0</v>
      </c>
      <c r="J57" s="94">
        <f t="shared" si="8"/>
        <v>0</v>
      </c>
      <c r="K57" s="94">
        <f t="shared" si="9"/>
        <v>0</v>
      </c>
    </row>
    <row r="58" spans="1:11" x14ac:dyDescent="0.25">
      <c r="A58" s="54" t="s">
        <v>95</v>
      </c>
      <c r="B58" s="54" t="s">
        <v>690</v>
      </c>
      <c r="C58" s="93">
        <f>Forecast!F59</f>
        <v>0</v>
      </c>
      <c r="D58" s="93">
        <f>Forecast!G59</f>
        <v>0</v>
      </c>
      <c r="E58" s="93">
        <f>Forecast!H59</f>
        <v>0</v>
      </c>
      <c r="F58" s="93">
        <f>Forecast!I59</f>
        <v>0</v>
      </c>
      <c r="G58" s="93">
        <f>Forecast!J59</f>
        <v>0</v>
      </c>
      <c r="H58" s="94">
        <f t="shared" si="4"/>
        <v>0</v>
      </c>
      <c r="I58" s="94">
        <f t="shared" si="5"/>
        <v>0</v>
      </c>
      <c r="J58" s="94">
        <f t="shared" si="8"/>
        <v>0</v>
      </c>
      <c r="K58" s="94">
        <f t="shared" si="9"/>
        <v>0</v>
      </c>
    </row>
    <row r="59" spans="1:11" x14ac:dyDescent="0.25">
      <c r="A59" s="54" t="s">
        <v>97</v>
      </c>
      <c r="B59" s="54" t="s">
        <v>691</v>
      </c>
      <c r="C59" s="93">
        <f>Forecast!F60</f>
        <v>0</v>
      </c>
      <c r="D59" s="93">
        <f>Forecast!G60</f>
        <v>0</v>
      </c>
      <c r="E59" s="93">
        <f>Forecast!H60</f>
        <v>0</v>
      </c>
      <c r="F59" s="93">
        <f>Forecast!I60</f>
        <v>0</v>
      </c>
      <c r="G59" s="93">
        <f>Forecast!J60</f>
        <v>0</v>
      </c>
      <c r="H59" s="94">
        <f t="shared" si="4"/>
        <v>0</v>
      </c>
      <c r="I59" s="94">
        <f t="shared" si="5"/>
        <v>0</v>
      </c>
      <c r="J59" s="94">
        <f t="shared" si="8"/>
        <v>0</v>
      </c>
      <c r="K59" s="94">
        <f t="shared" si="9"/>
        <v>0</v>
      </c>
    </row>
    <row r="60" spans="1:11" x14ac:dyDescent="0.25">
      <c r="A60" s="54" t="s">
        <v>99</v>
      </c>
      <c r="B60" s="54" t="s">
        <v>692</v>
      </c>
      <c r="C60" s="93">
        <f>Forecast!F61</f>
        <v>0</v>
      </c>
      <c r="D60" s="93">
        <f>Forecast!G61</f>
        <v>0</v>
      </c>
      <c r="E60" s="93">
        <f>Forecast!H61</f>
        <v>0</v>
      </c>
      <c r="F60" s="93">
        <f>Forecast!I61</f>
        <v>0</v>
      </c>
      <c r="G60" s="93">
        <f>Forecast!J61</f>
        <v>0</v>
      </c>
      <c r="H60" s="94">
        <f t="shared" si="4"/>
        <v>0</v>
      </c>
      <c r="I60" s="94">
        <f t="shared" si="5"/>
        <v>0</v>
      </c>
      <c r="J60" s="94">
        <f t="shared" si="8"/>
        <v>0</v>
      </c>
      <c r="K60" s="94">
        <f t="shared" si="9"/>
        <v>0</v>
      </c>
    </row>
    <row r="61" spans="1:11" x14ac:dyDescent="0.25">
      <c r="A61" s="54" t="s">
        <v>101</v>
      </c>
      <c r="B61" s="54" t="s">
        <v>693</v>
      </c>
      <c r="C61" s="93">
        <f>Forecast!F62</f>
        <v>0</v>
      </c>
      <c r="D61" s="93">
        <f>Forecast!G62</f>
        <v>0</v>
      </c>
      <c r="E61" s="93">
        <f>Forecast!H62</f>
        <v>0</v>
      </c>
      <c r="F61" s="93">
        <f>Forecast!I62</f>
        <v>0</v>
      </c>
      <c r="G61" s="93">
        <f>Forecast!J62</f>
        <v>0</v>
      </c>
      <c r="H61" s="94">
        <f t="shared" si="4"/>
        <v>0</v>
      </c>
      <c r="I61" s="94">
        <f t="shared" si="5"/>
        <v>0</v>
      </c>
      <c r="J61" s="94">
        <f t="shared" si="8"/>
        <v>0</v>
      </c>
      <c r="K61" s="94">
        <f t="shared" si="9"/>
        <v>0</v>
      </c>
    </row>
    <row r="62" spans="1:11" x14ac:dyDescent="0.25">
      <c r="A62" s="54" t="s">
        <v>103</v>
      </c>
      <c r="B62" s="54" t="s">
        <v>694</v>
      </c>
      <c r="C62" s="93">
        <f>Forecast!F63</f>
        <v>0</v>
      </c>
      <c r="D62" s="93">
        <f>Forecast!G63</f>
        <v>0</v>
      </c>
      <c r="E62" s="93">
        <f>Forecast!H63</f>
        <v>0</v>
      </c>
      <c r="F62" s="93">
        <f>Forecast!I63</f>
        <v>0</v>
      </c>
      <c r="G62" s="93">
        <f>Forecast!J63</f>
        <v>0</v>
      </c>
      <c r="H62" s="94">
        <f t="shared" si="4"/>
        <v>0</v>
      </c>
      <c r="I62" s="94">
        <f t="shared" si="5"/>
        <v>0</v>
      </c>
      <c r="J62" s="94">
        <f t="shared" si="8"/>
        <v>0</v>
      </c>
      <c r="K62" s="94">
        <f t="shared" si="9"/>
        <v>0</v>
      </c>
    </row>
    <row r="63" spans="1:11" x14ac:dyDescent="0.25">
      <c r="A63" s="54" t="s">
        <v>105</v>
      </c>
      <c r="B63" s="54" t="s">
        <v>695</v>
      </c>
      <c r="C63" s="93">
        <f>Forecast!F64</f>
        <v>0</v>
      </c>
      <c r="D63" s="93">
        <f>Forecast!G64</f>
        <v>0</v>
      </c>
      <c r="E63" s="93">
        <f>Forecast!H64</f>
        <v>0</v>
      </c>
      <c r="F63" s="93">
        <f>Forecast!I64</f>
        <v>0</v>
      </c>
      <c r="G63" s="93">
        <f>Forecast!J64</f>
        <v>0</v>
      </c>
      <c r="H63" s="94">
        <f t="shared" si="4"/>
        <v>0</v>
      </c>
      <c r="I63" s="94">
        <f t="shared" si="5"/>
        <v>0</v>
      </c>
      <c r="J63" s="94">
        <f t="shared" si="8"/>
        <v>0</v>
      </c>
      <c r="K63" s="94">
        <f t="shared" si="9"/>
        <v>0</v>
      </c>
    </row>
    <row r="64" spans="1:11" x14ac:dyDescent="0.25">
      <c r="A64" s="54" t="s">
        <v>107</v>
      </c>
      <c r="B64" s="54" t="s">
        <v>696</v>
      </c>
      <c r="C64" s="93">
        <f>Forecast!F65</f>
        <v>0</v>
      </c>
      <c r="D64" s="93">
        <f>Forecast!G65</f>
        <v>0</v>
      </c>
      <c r="E64" s="93">
        <f>Forecast!H65</f>
        <v>0</v>
      </c>
      <c r="F64" s="93">
        <f>Forecast!I65</f>
        <v>0</v>
      </c>
      <c r="G64" s="93">
        <f>Forecast!J65</f>
        <v>0</v>
      </c>
      <c r="H64" s="94">
        <f t="shared" si="4"/>
        <v>0</v>
      </c>
      <c r="I64" s="94">
        <f t="shared" si="5"/>
        <v>0</v>
      </c>
      <c r="J64" s="94">
        <f t="shared" si="8"/>
        <v>0</v>
      </c>
      <c r="K64" s="94">
        <f t="shared" si="9"/>
        <v>0</v>
      </c>
    </row>
    <row r="65" spans="1:11" ht="13.8" thickBot="1" x14ac:dyDescent="0.3">
      <c r="A65" s="121" t="s">
        <v>697</v>
      </c>
      <c r="B65" s="121"/>
      <c r="C65" s="96">
        <f t="shared" ref="C65:K65" si="10">SUM(C32:C64)</f>
        <v>0</v>
      </c>
      <c r="D65" s="96">
        <f t="shared" si="10"/>
        <v>0</v>
      </c>
      <c r="E65" s="96">
        <f t="shared" si="10"/>
        <v>0</v>
      </c>
      <c r="F65" s="96">
        <f t="shared" ref="F65" si="11">SUM(F32:F64)</f>
        <v>0</v>
      </c>
      <c r="G65" s="96">
        <f t="shared" si="10"/>
        <v>0</v>
      </c>
      <c r="H65" s="97">
        <f t="shared" si="10"/>
        <v>0</v>
      </c>
      <c r="I65" s="98">
        <f t="shared" si="10"/>
        <v>0</v>
      </c>
      <c r="J65" s="98">
        <f t="shared" si="10"/>
        <v>0</v>
      </c>
      <c r="K65" s="98">
        <f t="shared" si="10"/>
        <v>0</v>
      </c>
    </row>
    <row r="66" spans="1:11" ht="13.8" thickTop="1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1:11" x14ac:dyDescent="0.25">
      <c r="A67" s="119" t="s">
        <v>698</v>
      </c>
      <c r="B67" s="119"/>
      <c r="C67" s="96">
        <f>C27-C65</f>
        <v>0</v>
      </c>
      <c r="D67" s="96">
        <f>D27-D65</f>
        <v>0</v>
      </c>
      <c r="E67" s="96">
        <f>E27-E65</f>
        <v>0</v>
      </c>
      <c r="F67" s="96">
        <f>F27-F65</f>
        <v>0</v>
      </c>
      <c r="G67" s="96">
        <f>G27-G65</f>
        <v>0</v>
      </c>
      <c r="H67" s="88"/>
      <c r="I67" s="88"/>
      <c r="J67" s="88"/>
      <c r="K67" s="88"/>
    </row>
    <row r="68" spans="1:11" x14ac:dyDescent="0.25">
      <c r="A68" s="119" t="s">
        <v>699</v>
      </c>
      <c r="B68" s="119"/>
      <c r="C68" s="96">
        <f>[3]Forecast!$E$79</f>
        <v>0</v>
      </c>
      <c r="D68" s="96">
        <f>C69</f>
        <v>0</v>
      </c>
      <c r="E68" s="96">
        <f t="shared" ref="E68:G68" si="12">D69</f>
        <v>0</v>
      </c>
      <c r="F68" s="96">
        <f t="shared" si="12"/>
        <v>0</v>
      </c>
      <c r="G68" s="96">
        <f t="shared" si="12"/>
        <v>0</v>
      </c>
      <c r="H68" s="88"/>
      <c r="I68" s="88"/>
      <c r="J68" s="88"/>
      <c r="K68" s="88"/>
    </row>
    <row r="69" spans="1:11" x14ac:dyDescent="0.25">
      <c r="A69" s="119" t="s">
        <v>700</v>
      </c>
      <c r="B69" s="119"/>
      <c r="C69" s="96">
        <f>SUM(C67:C68)</f>
        <v>0</v>
      </c>
      <c r="D69" s="96">
        <f>D67+D68</f>
        <v>0</v>
      </c>
      <c r="E69" s="96">
        <f>E67+E68</f>
        <v>0</v>
      </c>
      <c r="F69" s="96">
        <f>F67+F68</f>
        <v>0</v>
      </c>
      <c r="G69" s="96">
        <f>G67+G68</f>
        <v>0</v>
      </c>
      <c r="H69" s="88"/>
      <c r="I69" s="88"/>
      <c r="J69" s="88"/>
      <c r="K69" s="88"/>
    </row>
    <row r="70" spans="1:11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1:11" x14ac:dyDescent="0.25">
      <c r="A71" s="120" t="s">
        <v>701</v>
      </c>
      <c r="B71" s="120"/>
      <c r="C71" s="120"/>
      <c r="D71" s="120"/>
      <c r="E71" s="120"/>
      <c r="F71" s="120"/>
      <c r="G71" s="120"/>
      <c r="H71" s="88"/>
      <c r="I71" s="88"/>
      <c r="J71" s="88"/>
      <c r="K71" s="88"/>
    </row>
    <row r="72" spans="1:1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1:11" x14ac:dyDescent="0.25">
      <c r="A73" s="53" t="s">
        <v>292</v>
      </c>
      <c r="B73" s="53" t="s">
        <v>293</v>
      </c>
      <c r="C73" s="91" t="s">
        <v>645</v>
      </c>
      <c r="D73" s="91" t="s">
        <v>646</v>
      </c>
      <c r="E73" s="91" t="s">
        <v>647</v>
      </c>
      <c r="F73" s="91" t="s">
        <v>648</v>
      </c>
      <c r="G73" s="91" t="s">
        <v>719</v>
      </c>
      <c r="H73" s="88"/>
      <c r="I73" s="88"/>
      <c r="J73" s="88"/>
      <c r="K73" s="88"/>
    </row>
    <row r="74" spans="1:11" x14ac:dyDescent="0.25">
      <c r="A74" s="54" t="s">
        <v>242</v>
      </c>
      <c r="B74" s="54" t="s">
        <v>701</v>
      </c>
      <c r="C74" s="93"/>
      <c r="D74" s="93"/>
      <c r="E74" s="93"/>
      <c r="F74" s="93"/>
      <c r="G74" s="93"/>
      <c r="H74" s="88"/>
      <c r="I74" s="88"/>
      <c r="J74" s="88"/>
      <c r="K74" s="88"/>
    </row>
    <row r="75" spans="1:11" x14ac:dyDescent="0.25">
      <c r="A75" s="54" t="s">
        <v>241</v>
      </c>
      <c r="B75" s="54" t="s">
        <v>702</v>
      </c>
      <c r="C75" s="93"/>
      <c r="D75" s="93"/>
      <c r="E75" s="93"/>
      <c r="F75" s="93"/>
      <c r="G75" s="93"/>
      <c r="H75" s="88"/>
      <c r="I75" s="88"/>
      <c r="J75" s="88"/>
      <c r="K75" s="88"/>
    </row>
    <row r="76" spans="1:11" x14ac:dyDescent="0.25">
      <c r="A76" s="54" t="s">
        <v>703</v>
      </c>
      <c r="B76" s="54" t="s">
        <v>704</v>
      </c>
      <c r="C76" s="93"/>
      <c r="D76" s="93"/>
      <c r="E76" s="93"/>
      <c r="F76" s="93"/>
      <c r="G76" s="93"/>
      <c r="H76" s="88"/>
      <c r="I76" s="88"/>
      <c r="J76" s="88"/>
      <c r="K76" s="88"/>
    </row>
    <row r="77" spans="1:11" x14ac:dyDescent="0.25">
      <c r="A77" s="121" t="s">
        <v>705</v>
      </c>
      <c r="B77" s="121"/>
      <c r="C77" s="96">
        <f>SUM(C74:C76)</f>
        <v>0</v>
      </c>
      <c r="D77" s="96">
        <f>SUM(D74:D76)</f>
        <v>0</v>
      </c>
      <c r="E77" s="96">
        <f>SUM(E74:E76)</f>
        <v>0</v>
      </c>
      <c r="F77" s="96">
        <f>SUM(F74:F76)</f>
        <v>0</v>
      </c>
      <c r="G77" s="96">
        <f>SUM(G74:G76)</f>
        <v>0</v>
      </c>
      <c r="H77" s="88"/>
      <c r="I77" s="88"/>
      <c r="J77" s="88"/>
      <c r="K77" s="88"/>
    </row>
    <row r="78" spans="1:1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</row>
    <row r="79" spans="1:11" x14ac:dyDescent="0.25">
      <c r="A79" s="120" t="s">
        <v>706</v>
      </c>
      <c r="B79" s="120"/>
      <c r="C79" s="120"/>
      <c r="D79" s="120"/>
      <c r="E79" s="120"/>
      <c r="F79" s="120"/>
      <c r="G79" s="120"/>
      <c r="H79" s="88"/>
      <c r="I79" s="88"/>
      <c r="J79" s="88"/>
      <c r="K79" s="88"/>
    </row>
    <row r="80" spans="1:11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</row>
    <row r="81" spans="1:11" x14ac:dyDescent="0.25">
      <c r="A81" s="53" t="s">
        <v>292</v>
      </c>
      <c r="B81" s="53" t="s">
        <v>293</v>
      </c>
      <c r="C81" s="91" t="s">
        <v>645</v>
      </c>
      <c r="D81" s="91" t="s">
        <v>646</v>
      </c>
      <c r="E81" s="91" t="s">
        <v>647</v>
      </c>
      <c r="F81" s="91" t="s">
        <v>648</v>
      </c>
      <c r="G81" s="91" t="s">
        <v>719</v>
      </c>
      <c r="H81" s="88"/>
      <c r="I81" s="88"/>
      <c r="J81" s="88"/>
      <c r="K81" s="88"/>
    </row>
    <row r="82" spans="1:11" x14ac:dyDescent="0.25">
      <c r="A82" s="54" t="s">
        <v>238</v>
      </c>
      <c r="B82" s="54" t="s">
        <v>707</v>
      </c>
      <c r="C82" s="93"/>
      <c r="D82" s="93"/>
      <c r="E82" s="93"/>
      <c r="F82" s="93"/>
      <c r="G82" s="93"/>
      <c r="H82" s="88"/>
      <c r="I82" s="88"/>
      <c r="J82" s="88"/>
      <c r="K82" s="88"/>
    </row>
    <row r="83" spans="1:11" x14ac:dyDescent="0.25">
      <c r="A83" s="54" t="s">
        <v>237</v>
      </c>
      <c r="B83" s="54" t="s">
        <v>708</v>
      </c>
      <c r="C83" s="93"/>
      <c r="D83" s="93"/>
      <c r="E83" s="93"/>
      <c r="F83" s="93"/>
      <c r="G83" s="93"/>
      <c r="H83" s="88"/>
      <c r="I83" s="88"/>
      <c r="J83" s="88"/>
      <c r="K83" s="88"/>
    </row>
    <row r="84" spans="1:11" x14ac:dyDescent="0.25">
      <c r="A84" s="54" t="s">
        <v>236</v>
      </c>
      <c r="B84" s="54" t="s">
        <v>709</v>
      </c>
      <c r="C84" s="93"/>
      <c r="D84" s="93"/>
      <c r="E84" s="93"/>
      <c r="F84" s="93"/>
      <c r="G84" s="93"/>
      <c r="H84" s="88"/>
      <c r="I84" s="88"/>
      <c r="J84" s="88"/>
      <c r="K84" s="88"/>
    </row>
    <row r="85" spans="1:11" x14ac:dyDescent="0.25">
      <c r="A85" s="54" t="s">
        <v>235</v>
      </c>
      <c r="B85" s="54" t="s">
        <v>710</v>
      </c>
      <c r="C85" s="93"/>
      <c r="D85" s="93"/>
      <c r="E85" s="93"/>
      <c r="F85" s="93"/>
      <c r="G85" s="93"/>
      <c r="H85" s="88"/>
      <c r="I85" s="88"/>
      <c r="J85" s="88"/>
      <c r="K85" s="88"/>
    </row>
    <row r="86" spans="1:11" x14ac:dyDescent="0.25">
      <c r="A86" s="121" t="s">
        <v>711</v>
      </c>
      <c r="B86" s="121"/>
      <c r="C86" s="96">
        <f>SUM(C82:C85)</f>
        <v>0</v>
      </c>
      <c r="D86" s="96">
        <f>SUM(D82:D85)</f>
        <v>0</v>
      </c>
      <c r="E86" s="96">
        <f>SUM(E82:E85)</f>
        <v>0</v>
      </c>
      <c r="F86" s="96">
        <f>SUM(F82:F85)</f>
        <v>0</v>
      </c>
      <c r="G86" s="96">
        <f>SUM(G82:G85)</f>
        <v>0</v>
      </c>
      <c r="H86" s="88"/>
      <c r="I86" s="88"/>
      <c r="J86" s="88"/>
      <c r="K86" s="88"/>
    </row>
    <row r="87" spans="1:11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</row>
    <row r="88" spans="1:11" x14ac:dyDescent="0.25">
      <c r="A88" s="119" t="s">
        <v>698</v>
      </c>
      <c r="B88" s="119"/>
      <c r="C88" s="100">
        <f>C77-C86</f>
        <v>0</v>
      </c>
      <c r="D88" s="100">
        <f>D77-D86</f>
        <v>0</v>
      </c>
      <c r="E88" s="100">
        <f>E77-E86</f>
        <v>0</v>
      </c>
      <c r="F88" s="100">
        <f>F77-F86</f>
        <v>0</v>
      </c>
      <c r="G88" s="100">
        <f>G77-G86</f>
        <v>0</v>
      </c>
      <c r="H88" s="88"/>
      <c r="I88" s="88"/>
      <c r="J88" s="88"/>
      <c r="K88" s="88"/>
    </row>
    <row r="89" spans="1:11" x14ac:dyDescent="0.25">
      <c r="A89" s="119" t="s">
        <v>699</v>
      </c>
      <c r="B89" s="119"/>
      <c r="C89" s="100">
        <v>0</v>
      </c>
      <c r="D89" s="100">
        <v>0</v>
      </c>
      <c r="E89" s="100">
        <f>D90</f>
        <v>0</v>
      </c>
      <c r="F89" s="100">
        <f>D90</f>
        <v>0</v>
      </c>
      <c r="G89" s="100">
        <f>E90</f>
        <v>0</v>
      </c>
      <c r="H89" s="88"/>
      <c r="I89" s="88"/>
      <c r="J89" s="88"/>
      <c r="K89" s="88"/>
    </row>
    <row r="90" spans="1:11" x14ac:dyDescent="0.25">
      <c r="A90" s="119" t="s">
        <v>700</v>
      </c>
      <c r="B90" s="119"/>
      <c r="C90" s="100">
        <f>C88+C89</f>
        <v>0</v>
      </c>
      <c r="D90" s="100">
        <f>D88+D89</f>
        <v>0</v>
      </c>
      <c r="E90" s="100">
        <f>E88+E89</f>
        <v>0</v>
      </c>
      <c r="F90" s="100">
        <f>F88+F89</f>
        <v>0</v>
      </c>
      <c r="G90" s="100">
        <f>G88+G89</f>
        <v>0</v>
      </c>
      <c r="H90" s="88"/>
      <c r="I90" s="88"/>
      <c r="J90" s="88"/>
      <c r="K90" s="88"/>
    </row>
    <row r="91" spans="1:11" x14ac:dyDescent="0.2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</row>
    <row r="92" spans="1:1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</row>
    <row r="93" spans="1:1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</row>
    <row r="94" spans="1:11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</row>
    <row r="95" spans="1:11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</row>
    <row r="96" spans="1:11" x14ac:dyDescent="0.25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</row>
    <row r="97" spans="1:11" x14ac:dyDescent="0.2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</row>
  </sheetData>
  <sheetProtection algorithmName="SHA-512" hashValue="oJrRCAdyzyFZtwaBDr5LoM3TAWKYew5cy7UunPqfP7w0d2gpY1h0/CIwn8MGjmWrdSBboS8DuJC0+FFfpeb0aQ==" saltValue="n8A7x1gtx0+TnP1Dv1NvUw==" spinCount="100000" sheet="1" objects="1" scenarios="1"/>
  <mergeCells count="18">
    <mergeCell ref="A79:G79"/>
    <mergeCell ref="A86:B86"/>
    <mergeCell ref="A88:B88"/>
    <mergeCell ref="A89:B89"/>
    <mergeCell ref="A90:B90"/>
    <mergeCell ref="A69:B69"/>
    <mergeCell ref="A71:G71"/>
    <mergeCell ref="A77:B77"/>
    <mergeCell ref="A3:G3"/>
    <mergeCell ref="H4:J4"/>
    <mergeCell ref="A27:B27"/>
    <mergeCell ref="A29:G29"/>
    <mergeCell ref="H30:J30"/>
    <mergeCell ref="E4:G4"/>
    <mergeCell ref="E30:G30"/>
    <mergeCell ref="A65:B65"/>
    <mergeCell ref="A67:B67"/>
    <mergeCell ref="A68:B68"/>
  </mergeCells>
  <phoneticPr fontId="33" type="noConversion"/>
  <pageMargins left="0.47244094488188981" right="0.23" top="0.43307086614173229" bottom="0.35433070866141736" header="0.31496062992125984" footer="0.19685039370078741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I91"/>
  <sheetViews>
    <sheetView showGridLines="0" topLeftCell="F1" workbookViewId="0">
      <selection activeCell="Q2" sqref="Q2"/>
    </sheetView>
  </sheetViews>
  <sheetFormatPr defaultColWidth="9.109375" defaultRowHeight="14.4" x14ac:dyDescent="0.3"/>
  <cols>
    <col min="1" max="3" width="13.6640625" style="38" customWidth="1"/>
    <col min="4" max="4" width="18.109375" style="38" customWidth="1"/>
    <col min="5" max="5" width="20.6640625" style="38" customWidth="1"/>
    <col min="6" max="27" width="13.6640625" style="38" customWidth="1"/>
    <col min="28" max="28" width="13.44140625" style="38" customWidth="1"/>
    <col min="29" max="36" width="13.6640625" style="38" customWidth="1"/>
    <col min="37" max="38" width="13.44140625" style="38" customWidth="1"/>
    <col min="39" max="39" width="13.5546875" style="38" customWidth="1"/>
    <col min="40" max="68" width="13.6640625" style="38" customWidth="1"/>
    <col min="69" max="69" width="13.44140625" style="38" customWidth="1"/>
    <col min="70" max="76" width="13.6640625" style="38" customWidth="1"/>
    <col min="77" max="77" width="17" style="38" customWidth="1"/>
    <col min="78" max="79" width="13.6640625" style="38" customWidth="1"/>
    <col min="80" max="80" width="0" style="38" hidden="1" customWidth="1"/>
    <col min="81" max="86" width="13.6640625" style="38" customWidth="1"/>
    <col min="87" max="87" width="13.44140625" style="38" customWidth="1"/>
    <col min="88" max="88" width="10.6640625" style="38" customWidth="1"/>
    <col min="89" max="16384" width="9.109375" style="38"/>
  </cols>
  <sheetData>
    <row r="1" spans="1:87" ht="25.95" customHeight="1" x14ac:dyDescent="0.3">
      <c r="A1" s="113" t="s">
        <v>264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</row>
    <row r="2" spans="1:87" ht="27.6" x14ac:dyDescent="0.3">
      <c r="A2" s="40" t="s">
        <v>263</v>
      </c>
      <c r="B2" s="40" t="s">
        <v>262</v>
      </c>
      <c r="C2" s="41" t="s">
        <v>261</v>
      </c>
      <c r="D2" s="41" t="s">
        <v>260</v>
      </c>
      <c r="E2" s="41" t="s">
        <v>259</v>
      </c>
      <c r="F2" s="41" t="s">
        <v>258</v>
      </c>
      <c r="G2" s="40" t="s">
        <v>257</v>
      </c>
      <c r="H2" s="40" t="s">
        <v>256</v>
      </c>
      <c r="I2" s="41" t="s">
        <v>255</v>
      </c>
      <c r="J2" s="41" t="s">
        <v>254</v>
      </c>
      <c r="K2" s="41" t="s">
        <v>253</v>
      </c>
      <c r="L2" s="41" t="s">
        <v>252</v>
      </c>
      <c r="M2" s="41" t="s">
        <v>251</v>
      </c>
      <c r="N2" s="41" t="s">
        <v>250</v>
      </c>
      <c r="O2" s="41" t="s">
        <v>249</v>
      </c>
      <c r="P2" s="41" t="s">
        <v>248</v>
      </c>
      <c r="Q2" s="40" t="s">
        <v>113</v>
      </c>
      <c r="R2" s="40" t="s">
        <v>115</v>
      </c>
      <c r="S2" s="40" t="s">
        <v>247</v>
      </c>
      <c r="T2" s="40" t="s">
        <v>7</v>
      </c>
      <c r="U2" s="40" t="s">
        <v>9</v>
      </c>
      <c r="V2" s="40" t="s">
        <v>11</v>
      </c>
      <c r="W2" s="40" t="s">
        <v>13</v>
      </c>
      <c r="X2" s="40" t="s">
        <v>15</v>
      </c>
      <c r="Y2" s="40" t="s">
        <v>17</v>
      </c>
      <c r="Z2" s="40" t="s">
        <v>19</v>
      </c>
      <c r="AA2" s="40" t="s">
        <v>21</v>
      </c>
      <c r="AB2" s="40" t="s">
        <v>23</v>
      </c>
      <c r="AC2" s="40" t="s">
        <v>25</v>
      </c>
      <c r="AD2" s="40" t="s">
        <v>27</v>
      </c>
      <c r="AE2" s="40" t="s">
        <v>29</v>
      </c>
      <c r="AF2" s="40" t="s">
        <v>31</v>
      </c>
      <c r="AG2" s="40" t="s">
        <v>33</v>
      </c>
      <c r="AH2" s="40" t="s">
        <v>35</v>
      </c>
      <c r="AI2" s="40" t="s">
        <v>37</v>
      </c>
      <c r="AJ2" s="40" t="s">
        <v>39</v>
      </c>
      <c r="AK2" s="40" t="s">
        <v>246</v>
      </c>
      <c r="AL2" s="40" t="s">
        <v>245</v>
      </c>
      <c r="AM2" s="40" t="s">
        <v>244</v>
      </c>
      <c r="AN2" s="40" t="s">
        <v>243</v>
      </c>
      <c r="AO2" s="40" t="s">
        <v>43</v>
      </c>
      <c r="AP2" s="40" t="s">
        <v>45</v>
      </c>
      <c r="AQ2" s="40" t="s">
        <v>47</v>
      </c>
      <c r="AR2" s="40" t="s">
        <v>49</v>
      </c>
      <c r="AS2" s="40" t="s">
        <v>51</v>
      </c>
      <c r="AT2" s="40" t="s">
        <v>53</v>
      </c>
      <c r="AU2" s="40" t="s">
        <v>55</v>
      </c>
      <c r="AV2" s="40" t="s">
        <v>57</v>
      </c>
      <c r="AW2" s="40" t="s">
        <v>59</v>
      </c>
      <c r="AX2" s="40" t="s">
        <v>61</v>
      </c>
      <c r="AY2" s="40" t="s">
        <v>63</v>
      </c>
      <c r="AZ2" s="40" t="s">
        <v>65</v>
      </c>
      <c r="BA2" s="40" t="s">
        <v>67</v>
      </c>
      <c r="BB2" s="40" t="s">
        <v>69</v>
      </c>
      <c r="BC2" s="40" t="s">
        <v>71</v>
      </c>
      <c r="BD2" s="40" t="s">
        <v>73</v>
      </c>
      <c r="BE2" s="40" t="s">
        <v>75</v>
      </c>
      <c r="BF2" s="40" t="s">
        <v>77</v>
      </c>
      <c r="BG2" s="40" t="s">
        <v>79</v>
      </c>
      <c r="BH2" s="40" t="s">
        <v>81</v>
      </c>
      <c r="BI2" s="40" t="s">
        <v>83</v>
      </c>
      <c r="BJ2" s="40" t="s">
        <v>85</v>
      </c>
      <c r="BK2" s="40" t="s">
        <v>87</v>
      </c>
      <c r="BL2" s="40" t="s">
        <v>89</v>
      </c>
      <c r="BM2" s="40" t="s">
        <v>91</v>
      </c>
      <c r="BN2" s="40" t="s">
        <v>93</v>
      </c>
      <c r="BO2" s="40" t="s">
        <v>95</v>
      </c>
      <c r="BP2" s="40" t="s">
        <v>97</v>
      </c>
      <c r="BQ2" s="40" t="s">
        <v>99</v>
      </c>
      <c r="BR2" s="40" t="s">
        <v>101</v>
      </c>
      <c r="BS2" s="40" t="s">
        <v>103</v>
      </c>
      <c r="BT2" s="40" t="s">
        <v>105</v>
      </c>
      <c r="BU2" s="40" t="s">
        <v>107</v>
      </c>
      <c r="BV2" s="40" t="s">
        <v>242</v>
      </c>
      <c r="BW2" s="40" t="s">
        <v>241</v>
      </c>
      <c r="BX2" s="40" t="s">
        <v>240</v>
      </c>
      <c r="BY2" s="40" t="s">
        <v>239</v>
      </c>
      <c r="BZ2" s="40" t="s">
        <v>238</v>
      </c>
      <c r="CA2" s="40" t="s">
        <v>237</v>
      </c>
      <c r="CC2" s="40" t="s">
        <v>236</v>
      </c>
      <c r="CD2" s="40" t="s">
        <v>235</v>
      </c>
      <c r="CE2" s="40" t="s">
        <v>234</v>
      </c>
      <c r="CF2" s="40" t="s">
        <v>233</v>
      </c>
      <c r="CG2" s="40" t="s">
        <v>232</v>
      </c>
      <c r="CH2" s="40" t="s">
        <v>231</v>
      </c>
      <c r="CI2" s="40" t="s">
        <v>230</v>
      </c>
    </row>
    <row r="3" spans="1:87" ht="26.4" x14ac:dyDescent="0.3">
      <c r="A3" s="39">
        <v>302</v>
      </c>
      <c r="B3" s="39">
        <v>1000</v>
      </c>
      <c r="C3" s="39" t="s">
        <v>229</v>
      </c>
      <c r="D3" s="39" t="s">
        <v>180</v>
      </c>
      <c r="E3" s="39" t="s">
        <v>228</v>
      </c>
      <c r="F3" s="39" t="s">
        <v>132</v>
      </c>
      <c r="G3" s="39">
        <v>0</v>
      </c>
      <c r="H3" s="39">
        <v>2</v>
      </c>
      <c r="I3" s="39" t="s">
        <v>131</v>
      </c>
      <c r="J3" s="39" t="s">
        <v>130</v>
      </c>
      <c r="K3" s="39" t="s">
        <v>128</v>
      </c>
      <c r="L3" s="39" t="s">
        <v>129</v>
      </c>
      <c r="M3" s="39" t="s">
        <v>128</v>
      </c>
      <c r="N3" s="39" t="s">
        <v>127</v>
      </c>
      <c r="O3" s="39" t="s">
        <v>126</v>
      </c>
      <c r="P3" s="39" t="s">
        <v>126</v>
      </c>
      <c r="Q3" s="39">
        <v>325458.06</v>
      </c>
      <c r="R3" s="39">
        <v>47037.94</v>
      </c>
      <c r="S3" s="39">
        <v>61007</v>
      </c>
      <c r="T3" s="39">
        <v>1320457.58</v>
      </c>
      <c r="U3" s="39">
        <v>0</v>
      </c>
      <c r="V3" s="39">
        <v>32160.720000000001</v>
      </c>
      <c r="W3" s="39">
        <v>0</v>
      </c>
      <c r="X3" s="39">
        <v>0</v>
      </c>
      <c r="Y3" s="39">
        <v>87408.1</v>
      </c>
      <c r="Z3" s="39">
        <v>38860.300000000003</v>
      </c>
      <c r="AA3" s="39">
        <v>22500</v>
      </c>
      <c r="AB3" s="39">
        <v>362228.08</v>
      </c>
      <c r="AC3" s="39">
        <v>5870.02</v>
      </c>
      <c r="AD3" s="39">
        <v>0</v>
      </c>
      <c r="AE3" s="39">
        <v>0</v>
      </c>
      <c r="AF3" s="39">
        <v>0</v>
      </c>
      <c r="AG3" s="39">
        <v>2253.09</v>
      </c>
      <c r="AH3" s="39">
        <v>0</v>
      </c>
      <c r="AI3" s="39">
        <v>149294</v>
      </c>
      <c r="AJ3" s="39">
        <v>34.5</v>
      </c>
      <c r="AK3" s="39">
        <v>0</v>
      </c>
      <c r="AL3" s="39">
        <v>0</v>
      </c>
      <c r="AM3" s="39">
        <v>0</v>
      </c>
      <c r="AN3" s="39">
        <v>45000</v>
      </c>
      <c r="AO3" s="39">
        <v>434478.42</v>
      </c>
      <c r="AP3" s="39">
        <v>4939.2700000000004</v>
      </c>
      <c r="AQ3" s="39">
        <v>1373869.18</v>
      </c>
      <c r="AR3" s="39">
        <v>61650.41</v>
      </c>
      <c r="AS3" s="39">
        <v>106431.4</v>
      </c>
      <c r="AT3" s="39">
        <v>0</v>
      </c>
      <c r="AU3" s="39">
        <v>57937.2</v>
      </c>
      <c r="AV3" s="39">
        <v>2726.46</v>
      </c>
      <c r="AW3" s="39">
        <v>2742.1</v>
      </c>
      <c r="AX3" s="39">
        <v>0</v>
      </c>
      <c r="AY3" s="39">
        <v>0</v>
      </c>
      <c r="AZ3" s="39">
        <v>12532.76</v>
      </c>
      <c r="BA3" s="39">
        <v>3509</v>
      </c>
      <c r="BB3" s="39">
        <v>3987.53</v>
      </c>
      <c r="BC3" s="39">
        <v>4535.99</v>
      </c>
      <c r="BD3" s="39">
        <v>18879.86</v>
      </c>
      <c r="BE3" s="39">
        <v>0</v>
      </c>
      <c r="BF3" s="39">
        <v>11763.2</v>
      </c>
      <c r="BG3" s="39">
        <v>27066.91</v>
      </c>
      <c r="BH3" s="39">
        <v>13681.11</v>
      </c>
      <c r="BI3" s="39">
        <v>0</v>
      </c>
      <c r="BJ3" s="39">
        <v>49847.33</v>
      </c>
      <c r="BK3" s="39">
        <v>4027.8</v>
      </c>
      <c r="BL3" s="39">
        <v>5757.92</v>
      </c>
      <c r="BM3" s="39">
        <v>17023.240000000002</v>
      </c>
      <c r="BN3" s="39">
        <v>0</v>
      </c>
      <c r="BO3" s="39">
        <v>5979.7</v>
      </c>
      <c r="BP3" s="39">
        <v>46993.16</v>
      </c>
      <c r="BQ3" s="39">
        <v>0</v>
      </c>
      <c r="BR3" s="39">
        <v>0</v>
      </c>
      <c r="BS3" s="39">
        <v>0</v>
      </c>
      <c r="BT3" s="39">
        <v>115268.43</v>
      </c>
      <c r="BU3" s="39">
        <v>25405.01</v>
      </c>
      <c r="BV3" s="39">
        <v>15164.62</v>
      </c>
      <c r="BW3" s="39">
        <v>0</v>
      </c>
      <c r="BX3" s="39">
        <v>0</v>
      </c>
      <c r="BY3" s="39">
        <v>6000</v>
      </c>
      <c r="BZ3" s="39">
        <v>0</v>
      </c>
      <c r="CA3" s="39">
        <v>1065.77</v>
      </c>
      <c r="CC3" s="39">
        <v>0</v>
      </c>
      <c r="CD3" s="39">
        <v>11014.85</v>
      </c>
      <c r="CE3" s="39">
        <v>0</v>
      </c>
      <c r="CF3" s="39">
        <v>-28164</v>
      </c>
      <c r="CG3" s="39">
        <v>30336</v>
      </c>
      <c r="CH3" s="39">
        <v>33755</v>
      </c>
      <c r="CI3" s="39">
        <v>55693</v>
      </c>
    </row>
    <row r="4" spans="1:87" ht="26.4" x14ac:dyDescent="0.3">
      <c r="A4" s="39">
        <v>302</v>
      </c>
      <c r="B4" s="39">
        <v>1002</v>
      </c>
      <c r="C4" s="39" t="s">
        <v>227</v>
      </c>
      <c r="D4" s="39" t="s">
        <v>133</v>
      </c>
      <c r="E4" s="39"/>
      <c r="F4" s="39" t="s">
        <v>132</v>
      </c>
      <c r="G4" s="39">
        <v>0</v>
      </c>
      <c r="H4" s="39">
        <v>2</v>
      </c>
      <c r="I4" s="39" t="s">
        <v>131</v>
      </c>
      <c r="J4" s="39" t="s">
        <v>130</v>
      </c>
      <c r="K4" s="39" t="s">
        <v>128</v>
      </c>
      <c r="L4" s="39" t="s">
        <v>129</v>
      </c>
      <c r="M4" s="39" t="s">
        <v>128</v>
      </c>
      <c r="N4" s="39" t="s">
        <v>127</v>
      </c>
      <c r="O4" s="39" t="s">
        <v>126</v>
      </c>
      <c r="P4" s="39" t="s">
        <v>126</v>
      </c>
      <c r="Q4" s="39">
        <v>161814</v>
      </c>
      <c r="R4" s="39">
        <v>0</v>
      </c>
      <c r="S4" s="39">
        <v>16817</v>
      </c>
      <c r="T4" s="39">
        <v>457055.91</v>
      </c>
      <c r="U4" s="39">
        <v>0</v>
      </c>
      <c r="V4" s="39">
        <v>16299.78</v>
      </c>
      <c r="W4" s="39">
        <v>0</v>
      </c>
      <c r="X4" s="39">
        <v>0</v>
      </c>
      <c r="Y4" s="39">
        <v>6859.08</v>
      </c>
      <c r="Z4" s="39">
        <v>600</v>
      </c>
      <c r="AA4" s="39">
        <v>66992.28</v>
      </c>
      <c r="AB4" s="39">
        <v>0</v>
      </c>
      <c r="AC4" s="39">
        <v>8167</v>
      </c>
      <c r="AD4" s="39">
        <v>0</v>
      </c>
      <c r="AE4" s="39">
        <v>1938.42</v>
      </c>
      <c r="AF4" s="39">
        <v>0</v>
      </c>
      <c r="AG4" s="39">
        <v>7109.77</v>
      </c>
      <c r="AH4" s="39">
        <v>0</v>
      </c>
      <c r="AI4" s="39">
        <v>0</v>
      </c>
      <c r="AJ4" s="39">
        <v>0</v>
      </c>
      <c r="AK4" s="39">
        <v>0</v>
      </c>
      <c r="AL4" s="39">
        <v>0</v>
      </c>
      <c r="AM4" s="39">
        <v>0</v>
      </c>
      <c r="AN4" s="39">
        <v>0</v>
      </c>
      <c r="AO4" s="39">
        <v>239536.51</v>
      </c>
      <c r="AP4" s="39">
        <v>145.13999999999999</v>
      </c>
      <c r="AQ4" s="39">
        <v>250139.22</v>
      </c>
      <c r="AR4" s="39">
        <v>34115.31</v>
      </c>
      <c r="AS4" s="39">
        <v>66337.52</v>
      </c>
      <c r="AT4" s="39">
        <v>0</v>
      </c>
      <c r="AU4" s="39">
        <v>48010.95</v>
      </c>
      <c r="AV4" s="39">
        <v>4638.92</v>
      </c>
      <c r="AW4" s="39">
        <v>1853.33</v>
      </c>
      <c r="AX4" s="39">
        <v>0</v>
      </c>
      <c r="AY4" s="39">
        <v>461.19</v>
      </c>
      <c r="AZ4" s="39">
        <v>4795.6099999999997</v>
      </c>
      <c r="BA4" s="39">
        <v>1027</v>
      </c>
      <c r="BB4" s="39">
        <v>4098.43</v>
      </c>
      <c r="BC4" s="39">
        <v>1176.74</v>
      </c>
      <c r="BD4" s="39">
        <v>7367.32</v>
      </c>
      <c r="BE4" s="39">
        <v>0</v>
      </c>
      <c r="BF4" s="39">
        <v>3051.9</v>
      </c>
      <c r="BG4" s="39">
        <v>8835.6200000000008</v>
      </c>
      <c r="BH4" s="39">
        <v>4403.38</v>
      </c>
      <c r="BI4" s="39">
        <v>0</v>
      </c>
      <c r="BJ4" s="39">
        <v>15656.15</v>
      </c>
      <c r="BK4" s="39">
        <v>1494</v>
      </c>
      <c r="BL4" s="39">
        <v>1046.08</v>
      </c>
      <c r="BM4" s="39">
        <v>12821.04</v>
      </c>
      <c r="BN4" s="39">
        <v>17807</v>
      </c>
      <c r="BO4" s="39">
        <v>9475.94</v>
      </c>
      <c r="BP4" s="39">
        <v>9201.94</v>
      </c>
      <c r="BQ4" s="39">
        <v>0</v>
      </c>
      <c r="BR4" s="39">
        <v>0</v>
      </c>
      <c r="BS4" s="39">
        <v>0</v>
      </c>
      <c r="BT4" s="39">
        <v>0</v>
      </c>
      <c r="BU4" s="39">
        <v>0</v>
      </c>
      <c r="BV4" s="39">
        <v>5026</v>
      </c>
      <c r="BW4" s="39">
        <v>0</v>
      </c>
      <c r="BX4" s="39">
        <v>0</v>
      </c>
      <c r="BY4" s="39">
        <v>6000</v>
      </c>
      <c r="BZ4" s="39">
        <v>0</v>
      </c>
      <c r="CA4" s="39">
        <v>0</v>
      </c>
      <c r="CC4" s="39">
        <v>0</v>
      </c>
      <c r="CD4" s="39">
        <v>0</v>
      </c>
      <c r="CE4" s="39">
        <v>800</v>
      </c>
      <c r="CF4" s="39">
        <v>-21460</v>
      </c>
      <c r="CG4" s="39">
        <v>21843</v>
      </c>
      <c r="CH4" s="39">
        <v>0</v>
      </c>
      <c r="CI4" s="39">
        <v>0</v>
      </c>
    </row>
    <row r="5" spans="1:87" ht="26.4" x14ac:dyDescent="0.3">
      <c r="A5" s="39">
        <v>302</v>
      </c>
      <c r="B5" s="39">
        <v>1100</v>
      </c>
      <c r="C5" s="39" t="s">
        <v>226</v>
      </c>
      <c r="D5" s="39" t="s">
        <v>133</v>
      </c>
      <c r="E5" s="39"/>
      <c r="F5" s="39" t="s">
        <v>132</v>
      </c>
      <c r="G5" s="39">
        <v>0</v>
      </c>
      <c r="H5" s="39">
        <v>0</v>
      </c>
      <c r="I5" s="39" t="s">
        <v>131</v>
      </c>
      <c r="J5" s="39" t="s">
        <v>130</v>
      </c>
      <c r="K5" s="39" t="s">
        <v>128</v>
      </c>
      <c r="L5" s="39" t="s">
        <v>129</v>
      </c>
      <c r="M5" s="39" t="s">
        <v>128</v>
      </c>
      <c r="N5" s="39" t="s">
        <v>127</v>
      </c>
      <c r="O5" s="39" t="s">
        <v>126</v>
      </c>
      <c r="P5" s="39" t="s">
        <v>126</v>
      </c>
      <c r="Q5" s="39">
        <v>125548</v>
      </c>
      <c r="R5" s="39">
        <v>0</v>
      </c>
      <c r="S5" s="39">
        <v>32883</v>
      </c>
      <c r="T5" s="39">
        <v>1665301.56</v>
      </c>
      <c r="U5" s="39">
        <v>0</v>
      </c>
      <c r="V5" s="39">
        <v>960982.95</v>
      </c>
      <c r="W5" s="39">
        <v>0</v>
      </c>
      <c r="X5" s="39">
        <v>45293.49</v>
      </c>
      <c r="Y5" s="39">
        <v>0</v>
      </c>
      <c r="Z5" s="39">
        <v>7447.02</v>
      </c>
      <c r="AA5" s="39">
        <v>0</v>
      </c>
      <c r="AB5" s="39">
        <v>151036.67000000001</v>
      </c>
      <c r="AC5" s="39">
        <v>0</v>
      </c>
      <c r="AD5" s="39">
        <v>21256.11</v>
      </c>
      <c r="AE5" s="39">
        <v>0</v>
      </c>
      <c r="AF5" s="39">
        <v>0</v>
      </c>
      <c r="AG5" s="39">
        <v>9973.7999999999993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50621.279999999999</v>
      </c>
      <c r="AO5" s="39">
        <v>1622760.46</v>
      </c>
      <c r="AP5" s="39">
        <v>183460.23</v>
      </c>
      <c r="AQ5" s="39">
        <v>282350.76</v>
      </c>
      <c r="AR5" s="39">
        <v>31496.89</v>
      </c>
      <c r="AS5" s="39">
        <v>63750.42</v>
      </c>
      <c r="AT5" s="39">
        <v>0</v>
      </c>
      <c r="AU5" s="39">
        <v>0</v>
      </c>
      <c r="AV5" s="39">
        <v>11148.98</v>
      </c>
      <c r="AW5" s="39">
        <v>7781.73</v>
      </c>
      <c r="AX5" s="39">
        <v>25623.15</v>
      </c>
      <c r="AY5" s="39">
        <v>1404</v>
      </c>
      <c r="AZ5" s="39">
        <v>12286.64</v>
      </c>
      <c r="BA5" s="39">
        <v>3168</v>
      </c>
      <c r="BB5" s="39">
        <v>29591.03</v>
      </c>
      <c r="BC5" s="39">
        <v>2567.9899999999998</v>
      </c>
      <c r="BD5" s="39">
        <v>12804.2</v>
      </c>
      <c r="BE5" s="39">
        <v>0</v>
      </c>
      <c r="BF5" s="39">
        <v>9692</v>
      </c>
      <c r="BG5" s="39">
        <v>28574.42</v>
      </c>
      <c r="BH5" s="39">
        <v>29023.68</v>
      </c>
      <c r="BI5" s="39">
        <v>8595.75</v>
      </c>
      <c r="BJ5" s="39">
        <v>23395.05</v>
      </c>
      <c r="BK5" s="39">
        <v>3704</v>
      </c>
      <c r="BL5" s="39">
        <v>34093.550000000003</v>
      </c>
      <c r="BM5" s="39">
        <v>16720.87</v>
      </c>
      <c r="BN5" s="39">
        <v>58060.87</v>
      </c>
      <c r="BO5" s="39">
        <v>202511.07</v>
      </c>
      <c r="BP5" s="39">
        <v>41469.14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6329</v>
      </c>
      <c r="BW5" s="39">
        <v>0</v>
      </c>
      <c r="BX5" s="39">
        <v>0</v>
      </c>
      <c r="BY5" s="39">
        <v>6000</v>
      </c>
      <c r="BZ5" s="39">
        <v>0</v>
      </c>
      <c r="CA5" s="39">
        <v>0</v>
      </c>
      <c r="CC5" s="39">
        <v>0</v>
      </c>
      <c r="CD5" s="39">
        <v>0</v>
      </c>
      <c r="CE5" s="39">
        <v>0</v>
      </c>
      <c r="CF5" s="39">
        <v>291426</v>
      </c>
      <c r="CG5" s="39">
        <v>39212</v>
      </c>
      <c r="CH5" s="39">
        <v>0</v>
      </c>
      <c r="CI5" s="39">
        <v>0</v>
      </c>
    </row>
    <row r="6" spans="1:87" x14ac:dyDescent="0.3">
      <c r="A6" s="39">
        <v>302</v>
      </c>
      <c r="B6" s="39">
        <v>1102</v>
      </c>
      <c r="C6" s="39" t="s">
        <v>225</v>
      </c>
      <c r="D6" s="39" t="s">
        <v>133</v>
      </c>
      <c r="E6" s="39"/>
      <c r="F6" s="39" t="s">
        <v>132</v>
      </c>
      <c r="G6" s="39">
        <v>0</v>
      </c>
      <c r="H6" s="39">
        <v>0</v>
      </c>
      <c r="I6" s="39" t="s">
        <v>131</v>
      </c>
      <c r="J6" s="39" t="s">
        <v>130</v>
      </c>
      <c r="K6" s="39" t="s">
        <v>128</v>
      </c>
      <c r="L6" s="39" t="s">
        <v>129</v>
      </c>
      <c r="M6" s="39" t="s">
        <v>128</v>
      </c>
      <c r="N6" s="39" t="s">
        <v>127</v>
      </c>
      <c r="O6" s="39" t="s">
        <v>126</v>
      </c>
      <c r="P6" s="39" t="s">
        <v>126</v>
      </c>
      <c r="Q6" s="39">
        <v>174990</v>
      </c>
      <c r="R6" s="39">
        <v>0</v>
      </c>
      <c r="S6" s="39">
        <v>0</v>
      </c>
      <c r="T6" s="39">
        <v>459862.74</v>
      </c>
      <c r="U6" s="39">
        <v>0</v>
      </c>
      <c r="V6" s="39">
        <v>9158.35</v>
      </c>
      <c r="W6" s="39">
        <v>0</v>
      </c>
      <c r="X6" s="39">
        <v>5210.3900000000003</v>
      </c>
      <c r="Y6" s="39">
        <v>5255.2</v>
      </c>
      <c r="Z6" s="39">
        <v>2162.35</v>
      </c>
      <c r="AA6" s="39">
        <v>0</v>
      </c>
      <c r="AB6" s="39">
        <v>19407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2125</v>
      </c>
      <c r="AM6" s="39">
        <v>3920</v>
      </c>
      <c r="AN6" s="39">
        <v>3301</v>
      </c>
      <c r="AO6" s="39">
        <v>331226.32</v>
      </c>
      <c r="AP6" s="39">
        <v>1054.3800000000001</v>
      </c>
      <c r="AQ6" s="39">
        <v>28212.19</v>
      </c>
      <c r="AR6" s="39">
        <v>0</v>
      </c>
      <c r="AS6" s="39">
        <v>39466.720000000001</v>
      </c>
      <c r="AT6" s="39">
        <v>0</v>
      </c>
      <c r="AU6" s="39">
        <v>0</v>
      </c>
      <c r="AV6" s="39">
        <v>6310.78</v>
      </c>
      <c r="AW6" s="39">
        <v>1167.31</v>
      </c>
      <c r="AX6" s="39">
        <v>3917.81</v>
      </c>
      <c r="AY6" s="39">
        <v>0</v>
      </c>
      <c r="AZ6" s="39">
        <v>2574.65</v>
      </c>
      <c r="BA6" s="39">
        <v>0</v>
      </c>
      <c r="BB6" s="39">
        <v>14.88</v>
      </c>
      <c r="BC6" s="39">
        <v>0</v>
      </c>
      <c r="BD6" s="39">
        <v>0</v>
      </c>
      <c r="BE6" s="39">
        <v>0</v>
      </c>
      <c r="BF6" s="39">
        <v>980.93</v>
      </c>
      <c r="BG6" s="39">
        <v>7763.01</v>
      </c>
      <c r="BH6" s="39">
        <v>6863.48</v>
      </c>
      <c r="BI6" s="39">
        <v>991.4</v>
      </c>
      <c r="BJ6" s="39">
        <v>14873.51</v>
      </c>
      <c r="BK6" s="39">
        <v>360</v>
      </c>
      <c r="BL6" s="39">
        <v>0</v>
      </c>
      <c r="BM6" s="39">
        <v>1614.11</v>
      </c>
      <c r="BN6" s="39">
        <v>11556</v>
      </c>
      <c r="BO6" s="39">
        <v>20526.259999999998</v>
      </c>
      <c r="BP6" s="39">
        <v>27169.29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4472.42</v>
      </c>
      <c r="BW6" s="39">
        <v>0</v>
      </c>
      <c r="BX6" s="39">
        <v>0</v>
      </c>
      <c r="BY6" s="39">
        <v>6000</v>
      </c>
      <c r="BZ6" s="39">
        <v>0</v>
      </c>
      <c r="CA6" s="39">
        <v>0</v>
      </c>
      <c r="CC6" s="39">
        <v>0</v>
      </c>
      <c r="CD6" s="39">
        <v>3294.42</v>
      </c>
      <c r="CE6" s="39">
        <v>600</v>
      </c>
      <c r="CF6" s="39">
        <v>178149</v>
      </c>
      <c r="CG6" s="39">
        <v>1178</v>
      </c>
      <c r="CH6" s="39">
        <v>0</v>
      </c>
      <c r="CI6" s="39">
        <v>0</v>
      </c>
    </row>
    <row r="7" spans="1:87" ht="26.4" x14ac:dyDescent="0.3">
      <c r="A7" s="39">
        <v>302</v>
      </c>
      <c r="B7" s="39">
        <v>2002</v>
      </c>
      <c r="C7" s="39" t="s">
        <v>224</v>
      </c>
      <c r="D7" s="39" t="s">
        <v>133</v>
      </c>
      <c r="E7" s="39"/>
      <c r="F7" s="39" t="s">
        <v>132</v>
      </c>
      <c r="G7" s="39">
        <v>0</v>
      </c>
      <c r="H7" s="39">
        <v>1</v>
      </c>
      <c r="I7" s="39" t="s">
        <v>131</v>
      </c>
      <c r="J7" s="39" t="s">
        <v>130</v>
      </c>
      <c r="K7" s="39" t="s">
        <v>128</v>
      </c>
      <c r="L7" s="39" t="s">
        <v>129</v>
      </c>
      <c r="M7" s="39" t="s">
        <v>128</v>
      </c>
      <c r="N7" s="39" t="s">
        <v>127</v>
      </c>
      <c r="O7" s="39" t="s">
        <v>126</v>
      </c>
      <c r="P7" s="39" t="s">
        <v>126</v>
      </c>
      <c r="Q7" s="39">
        <v>239216</v>
      </c>
      <c r="R7" s="39">
        <v>8322</v>
      </c>
      <c r="S7" s="39">
        <v>878</v>
      </c>
      <c r="T7" s="39">
        <v>2324293</v>
      </c>
      <c r="U7" s="39">
        <v>0</v>
      </c>
      <c r="V7" s="39">
        <v>77219</v>
      </c>
      <c r="W7" s="39">
        <v>0</v>
      </c>
      <c r="X7" s="39">
        <v>176195</v>
      </c>
      <c r="Y7" s="39">
        <v>12357</v>
      </c>
      <c r="Z7" s="39">
        <v>0</v>
      </c>
      <c r="AA7" s="39">
        <v>13810</v>
      </c>
      <c r="AB7" s="39">
        <v>11446</v>
      </c>
      <c r="AC7" s="39">
        <v>12571</v>
      </c>
      <c r="AD7" s="39">
        <v>11768</v>
      </c>
      <c r="AE7" s="39">
        <v>4557</v>
      </c>
      <c r="AF7" s="39">
        <v>-4</v>
      </c>
      <c r="AG7" s="39">
        <v>674</v>
      </c>
      <c r="AH7" s="39">
        <v>0</v>
      </c>
      <c r="AI7" s="39">
        <v>0</v>
      </c>
      <c r="AJ7" s="39">
        <v>0</v>
      </c>
      <c r="AK7" s="39">
        <v>0</v>
      </c>
      <c r="AL7" s="39">
        <v>21029</v>
      </c>
      <c r="AM7" s="39">
        <v>22484</v>
      </c>
      <c r="AN7" s="39">
        <v>89767</v>
      </c>
      <c r="AO7" s="39">
        <v>1242234</v>
      </c>
      <c r="AP7" s="39">
        <v>0</v>
      </c>
      <c r="AQ7" s="39">
        <v>674657</v>
      </c>
      <c r="AR7" s="39">
        <v>46443</v>
      </c>
      <c r="AS7" s="39">
        <v>92230</v>
      </c>
      <c r="AT7" s="39">
        <v>0</v>
      </c>
      <c r="AU7" s="39">
        <v>93549</v>
      </c>
      <c r="AV7" s="39">
        <v>14306</v>
      </c>
      <c r="AW7" s="39">
        <v>9567</v>
      </c>
      <c r="AX7" s="39">
        <v>18053</v>
      </c>
      <c r="AY7" s="39">
        <v>0</v>
      </c>
      <c r="AZ7" s="39">
        <v>26328</v>
      </c>
      <c r="BA7" s="39">
        <v>0</v>
      </c>
      <c r="BB7" s="39">
        <v>57373</v>
      </c>
      <c r="BC7" s="39">
        <v>2448</v>
      </c>
      <c r="BD7" s="39">
        <v>36063</v>
      </c>
      <c r="BE7" s="39">
        <v>30976</v>
      </c>
      <c r="BF7" s="39">
        <v>29701</v>
      </c>
      <c r="BG7" s="39">
        <v>37197</v>
      </c>
      <c r="BH7" s="39">
        <v>16089</v>
      </c>
      <c r="BI7" s="39">
        <v>0</v>
      </c>
      <c r="BJ7" s="39">
        <v>33814</v>
      </c>
      <c r="BK7" s="39">
        <v>11567</v>
      </c>
      <c r="BL7" s="39">
        <v>6601</v>
      </c>
      <c r="BM7" s="39">
        <v>85470</v>
      </c>
      <c r="BN7" s="39">
        <v>24884</v>
      </c>
      <c r="BO7" s="39">
        <v>124018</v>
      </c>
      <c r="BP7" s="39">
        <v>25185</v>
      </c>
      <c r="BQ7" s="39">
        <v>0</v>
      </c>
      <c r="BR7" s="39">
        <v>0</v>
      </c>
      <c r="BS7" s="39">
        <v>42395</v>
      </c>
      <c r="BT7" s="39">
        <v>0</v>
      </c>
      <c r="BU7" s="39">
        <v>8322</v>
      </c>
      <c r="BV7" s="39">
        <v>9126</v>
      </c>
      <c r="BW7" s="39">
        <v>0</v>
      </c>
      <c r="BX7" s="39">
        <v>42395</v>
      </c>
      <c r="BY7" s="39">
        <v>6000</v>
      </c>
      <c r="BZ7" s="39">
        <v>0</v>
      </c>
      <c r="CA7" s="39">
        <v>0</v>
      </c>
      <c r="CC7" s="39">
        <v>22449</v>
      </c>
      <c r="CD7" s="39">
        <v>29950</v>
      </c>
      <c r="CE7" s="39">
        <v>21573</v>
      </c>
      <c r="CF7" s="39">
        <v>214661</v>
      </c>
      <c r="CG7" s="39">
        <v>0</v>
      </c>
      <c r="CH7" s="39">
        <v>0</v>
      </c>
      <c r="CI7" s="39">
        <v>0</v>
      </c>
    </row>
    <row r="8" spans="1:87" ht="26.4" x14ac:dyDescent="0.3">
      <c r="A8" s="39">
        <v>302</v>
      </c>
      <c r="B8" s="39">
        <v>2003</v>
      </c>
      <c r="C8" s="39" t="s">
        <v>223</v>
      </c>
      <c r="D8" s="39" t="s">
        <v>133</v>
      </c>
      <c r="E8" s="39"/>
      <c r="F8" s="39" t="s">
        <v>132</v>
      </c>
      <c r="G8" s="39">
        <v>0</v>
      </c>
      <c r="H8" s="39">
        <v>1</v>
      </c>
      <c r="I8" s="39" t="s">
        <v>131</v>
      </c>
      <c r="J8" s="39" t="s">
        <v>130</v>
      </c>
      <c r="K8" s="39" t="s">
        <v>128</v>
      </c>
      <c r="L8" s="39" t="s">
        <v>129</v>
      </c>
      <c r="M8" s="39" t="s">
        <v>128</v>
      </c>
      <c r="N8" s="39" t="s">
        <v>127</v>
      </c>
      <c r="O8" s="39" t="s">
        <v>126</v>
      </c>
      <c r="P8" s="39" t="s">
        <v>126</v>
      </c>
      <c r="Q8" s="39">
        <v>-294047</v>
      </c>
      <c r="R8" s="39">
        <v>38459</v>
      </c>
      <c r="S8" s="39">
        <v>0</v>
      </c>
      <c r="T8" s="39">
        <v>2009964.82</v>
      </c>
      <c r="U8" s="39">
        <v>0</v>
      </c>
      <c r="V8" s="39">
        <v>79572.240000000005</v>
      </c>
      <c r="W8" s="39">
        <v>0</v>
      </c>
      <c r="X8" s="39">
        <v>211164.99</v>
      </c>
      <c r="Y8" s="39">
        <v>9976.4</v>
      </c>
      <c r="Z8" s="39">
        <v>74778.720000000001</v>
      </c>
      <c r="AA8" s="39">
        <v>120</v>
      </c>
      <c r="AB8" s="39">
        <v>7780.71</v>
      </c>
      <c r="AC8" s="39">
        <v>9271.5300000000007</v>
      </c>
      <c r="AD8" s="39">
        <v>14188.35</v>
      </c>
      <c r="AE8" s="39">
        <v>14231.47</v>
      </c>
      <c r="AF8" s="39">
        <v>1270</v>
      </c>
      <c r="AG8" s="39">
        <v>1104.8399999999999</v>
      </c>
      <c r="AH8" s="39">
        <v>0</v>
      </c>
      <c r="AI8" s="39">
        <v>164301</v>
      </c>
      <c r="AJ8" s="39">
        <v>0</v>
      </c>
      <c r="AK8" s="39">
        <v>0</v>
      </c>
      <c r="AL8" s="39">
        <v>19243</v>
      </c>
      <c r="AM8" s="39">
        <v>17980</v>
      </c>
      <c r="AN8" s="39">
        <v>64129</v>
      </c>
      <c r="AO8" s="39">
        <v>934777.84</v>
      </c>
      <c r="AP8" s="39">
        <v>0</v>
      </c>
      <c r="AQ8" s="39">
        <v>502151.97</v>
      </c>
      <c r="AR8" s="39">
        <v>88773.85</v>
      </c>
      <c r="AS8" s="39">
        <v>115903</v>
      </c>
      <c r="AT8" s="39">
        <v>0</v>
      </c>
      <c r="AU8" s="39">
        <v>65977.33</v>
      </c>
      <c r="AV8" s="39">
        <v>150380.89000000001</v>
      </c>
      <c r="AW8" s="39">
        <v>19078.3</v>
      </c>
      <c r="AX8" s="39">
        <v>581.63</v>
      </c>
      <c r="AY8" s="39">
        <v>1288</v>
      </c>
      <c r="AZ8" s="39">
        <v>44130.32</v>
      </c>
      <c r="BA8" s="39">
        <v>7002.18</v>
      </c>
      <c r="BB8" s="39">
        <v>10726.66</v>
      </c>
      <c r="BC8" s="39">
        <v>4339.17</v>
      </c>
      <c r="BD8" s="39">
        <v>17040.330000000002</v>
      </c>
      <c r="BE8" s="39">
        <v>19535.849999999999</v>
      </c>
      <c r="BF8" s="39">
        <v>8932.9500000000007</v>
      </c>
      <c r="BG8" s="39">
        <v>55691.64</v>
      </c>
      <c r="BH8" s="39">
        <v>14850.84</v>
      </c>
      <c r="BI8" s="39">
        <v>0</v>
      </c>
      <c r="BJ8" s="39">
        <v>25704.06</v>
      </c>
      <c r="BK8" s="39">
        <v>8176.53</v>
      </c>
      <c r="BL8" s="39">
        <v>2036.42</v>
      </c>
      <c r="BM8" s="39">
        <v>69208.240000000005</v>
      </c>
      <c r="BN8" s="39">
        <v>112112.74</v>
      </c>
      <c r="BO8" s="39">
        <v>85268.23</v>
      </c>
      <c r="BP8" s="39">
        <v>32354.6</v>
      </c>
      <c r="BQ8" s="39">
        <v>0</v>
      </c>
      <c r="BR8" s="39">
        <v>0</v>
      </c>
      <c r="BS8" s="39">
        <v>1445.25</v>
      </c>
      <c r="BT8" s="39">
        <v>103838.97</v>
      </c>
      <c r="BU8" s="39">
        <v>17598.03</v>
      </c>
      <c r="BV8" s="39">
        <v>8596.75</v>
      </c>
      <c r="BW8" s="39">
        <v>0</v>
      </c>
      <c r="BX8" s="39">
        <v>1445.25</v>
      </c>
      <c r="BY8" s="39">
        <v>6000</v>
      </c>
      <c r="BZ8" s="39">
        <v>0</v>
      </c>
      <c r="CA8" s="39">
        <v>0</v>
      </c>
      <c r="CC8" s="39">
        <v>0</v>
      </c>
      <c r="CD8" s="39">
        <v>10042</v>
      </c>
      <c r="CE8" s="39">
        <v>0</v>
      </c>
      <c r="CF8" s="39">
        <v>-157556</v>
      </c>
      <c r="CG8" s="39">
        <v>0</v>
      </c>
      <c r="CH8" s="39">
        <v>0</v>
      </c>
      <c r="CI8" s="39">
        <v>81323</v>
      </c>
    </row>
    <row r="9" spans="1:87" ht="26.4" x14ac:dyDescent="0.3">
      <c r="A9" s="39">
        <v>302</v>
      </c>
      <c r="B9" s="39">
        <v>2007</v>
      </c>
      <c r="C9" s="39" t="s">
        <v>222</v>
      </c>
      <c r="D9" s="39" t="s">
        <v>133</v>
      </c>
      <c r="E9" s="39"/>
      <c r="F9" s="39" t="s">
        <v>132</v>
      </c>
      <c r="G9" s="39">
        <v>0</v>
      </c>
      <c r="H9" s="39">
        <v>0</v>
      </c>
      <c r="I9" s="39" t="s">
        <v>131</v>
      </c>
      <c r="J9" s="39" t="s">
        <v>130</v>
      </c>
      <c r="K9" s="39" t="s">
        <v>128</v>
      </c>
      <c r="L9" s="39" t="s">
        <v>129</v>
      </c>
      <c r="M9" s="39" t="s">
        <v>128</v>
      </c>
      <c r="N9" s="39" t="s">
        <v>127</v>
      </c>
      <c r="O9" s="39" t="s">
        <v>126</v>
      </c>
      <c r="P9" s="39" t="s">
        <v>126</v>
      </c>
      <c r="Q9" s="39">
        <v>108382</v>
      </c>
      <c r="R9" s="39">
        <v>0</v>
      </c>
      <c r="S9" s="39">
        <v>0</v>
      </c>
      <c r="T9" s="39">
        <v>1551781.96</v>
      </c>
      <c r="U9" s="39">
        <v>0</v>
      </c>
      <c r="V9" s="39">
        <v>117615.3</v>
      </c>
      <c r="W9" s="39">
        <v>0</v>
      </c>
      <c r="X9" s="39">
        <v>98210</v>
      </c>
      <c r="Y9" s="39">
        <v>10968.08</v>
      </c>
      <c r="Z9" s="39">
        <v>6226.8</v>
      </c>
      <c r="AA9" s="39">
        <v>12331.5</v>
      </c>
      <c r="AB9" s="39">
        <v>17501.93</v>
      </c>
      <c r="AC9" s="39">
        <v>23626.49</v>
      </c>
      <c r="AD9" s="39">
        <v>6486.95</v>
      </c>
      <c r="AE9" s="39">
        <v>680</v>
      </c>
      <c r="AF9" s="39">
        <v>816</v>
      </c>
      <c r="AG9" s="39">
        <v>34512.82</v>
      </c>
      <c r="AH9" s="39">
        <v>0</v>
      </c>
      <c r="AI9" s="39">
        <v>0</v>
      </c>
      <c r="AJ9" s="39">
        <v>0</v>
      </c>
      <c r="AK9" s="39">
        <v>0</v>
      </c>
      <c r="AL9" s="39">
        <v>2676</v>
      </c>
      <c r="AM9" s="39">
        <v>17710</v>
      </c>
      <c r="AN9" s="39">
        <v>23624</v>
      </c>
      <c r="AO9" s="39">
        <v>1056394.01</v>
      </c>
      <c r="AP9" s="39">
        <v>0</v>
      </c>
      <c r="AQ9" s="39">
        <v>334952.53999999998</v>
      </c>
      <c r="AR9" s="39">
        <v>43454.65</v>
      </c>
      <c r="AS9" s="39">
        <v>86387.49</v>
      </c>
      <c r="AT9" s="39">
        <v>0</v>
      </c>
      <c r="AU9" s="39">
        <v>37636.32</v>
      </c>
      <c r="AV9" s="39">
        <v>8223.64</v>
      </c>
      <c r="AW9" s="39">
        <v>4712.74</v>
      </c>
      <c r="AX9" s="39">
        <v>6783.15</v>
      </c>
      <c r="AY9" s="39">
        <v>3082.3</v>
      </c>
      <c r="AZ9" s="39">
        <v>16632.77</v>
      </c>
      <c r="BA9" s="39">
        <v>3857.65</v>
      </c>
      <c r="BB9" s="39">
        <v>24114.65</v>
      </c>
      <c r="BC9" s="39">
        <v>6289.77</v>
      </c>
      <c r="BD9" s="39">
        <v>18875.150000000001</v>
      </c>
      <c r="BE9" s="39">
        <v>20083</v>
      </c>
      <c r="BF9" s="39">
        <v>20604.310000000001</v>
      </c>
      <c r="BG9" s="39">
        <v>27915.98</v>
      </c>
      <c r="BH9" s="39">
        <v>14989.79</v>
      </c>
      <c r="BI9" s="39">
        <v>0</v>
      </c>
      <c r="BJ9" s="39">
        <v>12900.65</v>
      </c>
      <c r="BK9" s="39">
        <v>7544.56</v>
      </c>
      <c r="BL9" s="39">
        <v>624.20000000000005</v>
      </c>
      <c r="BM9" s="39">
        <v>37476.46</v>
      </c>
      <c r="BN9" s="39">
        <v>3400</v>
      </c>
      <c r="BO9" s="39">
        <v>137256.22</v>
      </c>
      <c r="BP9" s="39">
        <v>24568.83</v>
      </c>
      <c r="BQ9" s="39">
        <v>0</v>
      </c>
      <c r="BR9" s="39">
        <v>0</v>
      </c>
      <c r="BS9" s="39">
        <v>374</v>
      </c>
      <c r="BT9" s="39">
        <v>0</v>
      </c>
      <c r="BU9" s="39">
        <v>0</v>
      </c>
      <c r="BV9" s="39">
        <v>8027.5</v>
      </c>
      <c r="BW9" s="39">
        <v>0</v>
      </c>
      <c r="BX9" s="39">
        <v>374.8</v>
      </c>
      <c r="BY9" s="39">
        <v>6000</v>
      </c>
      <c r="BZ9" s="39">
        <v>0</v>
      </c>
      <c r="CA9" s="39">
        <v>8402.2999999999993</v>
      </c>
      <c r="CC9" s="39">
        <v>0</v>
      </c>
      <c r="CD9" s="39">
        <v>0</v>
      </c>
      <c r="CE9" s="39">
        <v>1942</v>
      </c>
      <c r="CF9" s="39">
        <v>72073</v>
      </c>
      <c r="CG9" s="39">
        <v>0</v>
      </c>
      <c r="CH9" s="39">
        <v>0</v>
      </c>
      <c r="CI9" s="39">
        <v>0</v>
      </c>
    </row>
    <row r="10" spans="1:87" ht="26.4" x14ac:dyDescent="0.3">
      <c r="A10" s="39">
        <v>302</v>
      </c>
      <c r="B10" s="39">
        <v>2008</v>
      </c>
      <c r="C10" s="39" t="s">
        <v>221</v>
      </c>
      <c r="D10" s="39" t="s">
        <v>133</v>
      </c>
      <c r="E10" s="39"/>
      <c r="F10" s="39" t="s">
        <v>132</v>
      </c>
      <c r="G10" s="39">
        <v>0</v>
      </c>
      <c r="H10" s="39">
        <v>1</v>
      </c>
      <c r="I10" s="39" t="s">
        <v>131</v>
      </c>
      <c r="J10" s="39" t="s">
        <v>130</v>
      </c>
      <c r="K10" s="39" t="s">
        <v>128</v>
      </c>
      <c r="L10" s="39" t="s">
        <v>129</v>
      </c>
      <c r="M10" s="39" t="s">
        <v>128</v>
      </c>
      <c r="N10" s="39" t="s">
        <v>127</v>
      </c>
      <c r="O10" s="39" t="s">
        <v>126</v>
      </c>
      <c r="P10" s="39" t="s">
        <v>126</v>
      </c>
      <c r="Q10" s="39">
        <v>73306</v>
      </c>
      <c r="R10" s="39">
        <v>0</v>
      </c>
      <c r="S10" s="39">
        <v>0</v>
      </c>
      <c r="T10" s="39">
        <v>1453585.88</v>
      </c>
      <c r="U10" s="39">
        <v>0</v>
      </c>
      <c r="V10" s="39">
        <v>119526.81</v>
      </c>
      <c r="W10" s="39">
        <v>0</v>
      </c>
      <c r="X10" s="39">
        <v>58489.97</v>
      </c>
      <c r="Y10" s="39">
        <v>10293.879999999999</v>
      </c>
      <c r="Z10" s="39">
        <v>0</v>
      </c>
      <c r="AA10" s="39">
        <v>13972.14</v>
      </c>
      <c r="AB10" s="39">
        <v>22956.16</v>
      </c>
      <c r="AC10" s="39">
        <v>5342.5</v>
      </c>
      <c r="AD10" s="39">
        <v>0</v>
      </c>
      <c r="AE10" s="39">
        <v>0</v>
      </c>
      <c r="AF10" s="39">
        <v>-1675.2</v>
      </c>
      <c r="AG10" s="39">
        <v>15873.06</v>
      </c>
      <c r="AH10" s="39">
        <v>0</v>
      </c>
      <c r="AI10" s="39">
        <v>0</v>
      </c>
      <c r="AJ10" s="39">
        <v>0</v>
      </c>
      <c r="AK10" s="39">
        <v>0</v>
      </c>
      <c r="AL10" s="39">
        <v>8792</v>
      </c>
      <c r="AM10" s="39">
        <v>14060</v>
      </c>
      <c r="AN10" s="39">
        <v>121575</v>
      </c>
      <c r="AO10" s="39">
        <v>846093.31</v>
      </c>
      <c r="AP10" s="39">
        <v>0</v>
      </c>
      <c r="AQ10" s="39">
        <v>479673.17</v>
      </c>
      <c r="AR10" s="39">
        <v>40383</v>
      </c>
      <c r="AS10" s="39">
        <v>72700.539999999994</v>
      </c>
      <c r="AT10" s="39">
        <v>0</v>
      </c>
      <c r="AU10" s="39">
        <v>16060.95</v>
      </c>
      <c r="AV10" s="39">
        <v>7178.11</v>
      </c>
      <c r="AW10" s="39">
        <v>3099.7</v>
      </c>
      <c r="AX10" s="39">
        <v>6198.82</v>
      </c>
      <c r="AY10" s="39">
        <v>0</v>
      </c>
      <c r="AZ10" s="39">
        <v>6614.82</v>
      </c>
      <c r="BA10" s="39">
        <v>4940.8100000000004</v>
      </c>
      <c r="BB10" s="39">
        <v>18999.25</v>
      </c>
      <c r="BC10" s="39">
        <v>6289.77</v>
      </c>
      <c r="BD10" s="39">
        <v>22584.06</v>
      </c>
      <c r="BE10" s="39">
        <v>20083</v>
      </c>
      <c r="BF10" s="39">
        <v>20705.150000000001</v>
      </c>
      <c r="BG10" s="39">
        <v>25305.74</v>
      </c>
      <c r="BH10" s="39">
        <v>7663.26</v>
      </c>
      <c r="BI10" s="39">
        <v>0</v>
      </c>
      <c r="BJ10" s="39">
        <v>8573.43</v>
      </c>
      <c r="BK10" s="39">
        <v>7945.88</v>
      </c>
      <c r="BL10" s="39">
        <v>693.44</v>
      </c>
      <c r="BM10" s="39">
        <v>64064.13</v>
      </c>
      <c r="BN10" s="39">
        <v>39328.14</v>
      </c>
      <c r="BO10" s="39">
        <v>74054.53</v>
      </c>
      <c r="BP10" s="39">
        <v>24993.19</v>
      </c>
      <c r="BQ10" s="39">
        <v>0</v>
      </c>
      <c r="BR10" s="39">
        <v>0</v>
      </c>
      <c r="BS10" s="39">
        <v>0</v>
      </c>
      <c r="BT10" s="39">
        <v>0</v>
      </c>
      <c r="BU10" s="39">
        <v>0</v>
      </c>
      <c r="BV10" s="39">
        <v>7472</v>
      </c>
      <c r="BW10" s="39">
        <v>0</v>
      </c>
      <c r="BX10" s="39">
        <v>0</v>
      </c>
      <c r="BY10" s="39">
        <v>6000</v>
      </c>
      <c r="BZ10" s="39">
        <v>0</v>
      </c>
      <c r="CA10" s="39">
        <v>0</v>
      </c>
      <c r="CC10" s="39">
        <v>0</v>
      </c>
      <c r="CD10" s="39">
        <v>0</v>
      </c>
      <c r="CE10" s="39">
        <v>2342</v>
      </c>
      <c r="CF10" s="39">
        <v>89530</v>
      </c>
      <c r="CG10" s="39">
        <v>7472</v>
      </c>
      <c r="CH10" s="39">
        <v>0</v>
      </c>
      <c r="CI10" s="39">
        <v>0</v>
      </c>
    </row>
    <row r="11" spans="1:87" ht="26.4" x14ac:dyDescent="0.3">
      <c r="A11" s="39">
        <v>302</v>
      </c>
      <c r="B11" s="39">
        <v>2009</v>
      </c>
      <c r="C11" s="39" t="s">
        <v>220</v>
      </c>
      <c r="D11" s="39" t="s">
        <v>180</v>
      </c>
      <c r="E11" s="39" t="s">
        <v>219</v>
      </c>
      <c r="F11" s="39" t="s">
        <v>132</v>
      </c>
      <c r="G11" s="39">
        <v>0</v>
      </c>
      <c r="H11" s="39">
        <v>1</v>
      </c>
      <c r="I11" s="39" t="s">
        <v>131</v>
      </c>
      <c r="J11" s="39" t="s">
        <v>130</v>
      </c>
      <c r="K11" s="39" t="s">
        <v>128</v>
      </c>
      <c r="L11" s="39" t="s">
        <v>129</v>
      </c>
      <c r="M11" s="39" t="s">
        <v>128</v>
      </c>
      <c r="N11" s="39" t="s">
        <v>127</v>
      </c>
      <c r="O11" s="39" t="s">
        <v>126</v>
      </c>
      <c r="P11" s="39" t="s">
        <v>126</v>
      </c>
      <c r="Q11" s="39">
        <v>106700</v>
      </c>
      <c r="R11" s="39">
        <v>0</v>
      </c>
      <c r="S11" s="39">
        <v>32130</v>
      </c>
      <c r="T11" s="39">
        <v>2169657.71</v>
      </c>
      <c r="U11" s="39">
        <v>0</v>
      </c>
      <c r="V11" s="39">
        <v>110466.25</v>
      </c>
      <c r="W11" s="39">
        <v>0</v>
      </c>
      <c r="X11" s="39">
        <v>116325.02</v>
      </c>
      <c r="Y11" s="39">
        <v>31367.72</v>
      </c>
      <c r="Z11" s="39">
        <v>2394.92</v>
      </c>
      <c r="AA11" s="39">
        <v>1420</v>
      </c>
      <c r="AB11" s="39">
        <v>56761.54</v>
      </c>
      <c r="AC11" s="39">
        <v>14629.12</v>
      </c>
      <c r="AD11" s="39">
        <v>0</v>
      </c>
      <c r="AE11" s="39">
        <v>10697.25</v>
      </c>
      <c r="AF11" s="39">
        <v>-1658.49</v>
      </c>
      <c r="AG11" s="39">
        <v>5119.12</v>
      </c>
      <c r="AH11" s="39">
        <v>0</v>
      </c>
      <c r="AI11" s="39">
        <v>0</v>
      </c>
      <c r="AJ11" s="39">
        <v>0</v>
      </c>
      <c r="AK11" s="39">
        <v>0</v>
      </c>
      <c r="AL11" s="39">
        <v>32269</v>
      </c>
      <c r="AM11" s="39">
        <v>19530</v>
      </c>
      <c r="AN11" s="39">
        <v>71190</v>
      </c>
      <c r="AO11" s="39">
        <v>1380417.26</v>
      </c>
      <c r="AP11" s="39">
        <v>0</v>
      </c>
      <c r="AQ11" s="39">
        <v>498721.29</v>
      </c>
      <c r="AR11" s="39">
        <v>37692.35</v>
      </c>
      <c r="AS11" s="39">
        <v>81178.850000000006</v>
      </c>
      <c r="AT11" s="39">
        <v>0</v>
      </c>
      <c r="AU11" s="39">
        <v>90655.66</v>
      </c>
      <c r="AV11" s="39">
        <v>9404.83</v>
      </c>
      <c r="AW11" s="39">
        <v>18465.66</v>
      </c>
      <c r="AX11" s="39">
        <v>664.26</v>
      </c>
      <c r="AY11" s="39">
        <v>0</v>
      </c>
      <c r="AZ11" s="39">
        <v>13428.33</v>
      </c>
      <c r="BA11" s="39">
        <v>3610.03</v>
      </c>
      <c r="BB11" s="39">
        <v>40346.61</v>
      </c>
      <c r="BC11" s="39">
        <v>5391.79</v>
      </c>
      <c r="BD11" s="39">
        <v>26751.7</v>
      </c>
      <c r="BE11" s="39">
        <v>39900</v>
      </c>
      <c r="BF11" s="39">
        <v>13787.15</v>
      </c>
      <c r="BG11" s="39">
        <v>81759.06</v>
      </c>
      <c r="BH11" s="39">
        <v>10306.51</v>
      </c>
      <c r="BI11" s="39">
        <v>0</v>
      </c>
      <c r="BJ11" s="39">
        <v>20663</v>
      </c>
      <c r="BK11" s="39">
        <v>14028.44</v>
      </c>
      <c r="BL11" s="39">
        <v>8093.01</v>
      </c>
      <c r="BM11" s="39">
        <v>84261.13</v>
      </c>
      <c r="BN11" s="39">
        <v>10710</v>
      </c>
      <c r="BO11" s="39">
        <v>140789.46</v>
      </c>
      <c r="BP11" s="39">
        <v>29137.78</v>
      </c>
      <c r="BQ11" s="39">
        <v>0</v>
      </c>
      <c r="BR11" s="39">
        <v>0</v>
      </c>
      <c r="BS11" s="39">
        <v>0</v>
      </c>
      <c r="BT11" s="39">
        <v>0</v>
      </c>
      <c r="BU11" s="39">
        <v>0</v>
      </c>
      <c r="BV11" s="39">
        <v>9012.1</v>
      </c>
      <c r="BW11" s="39">
        <v>0</v>
      </c>
      <c r="BX11" s="39">
        <v>0</v>
      </c>
      <c r="BY11" s="39">
        <v>6000</v>
      </c>
      <c r="BZ11" s="39">
        <v>0</v>
      </c>
      <c r="CA11" s="39">
        <v>0</v>
      </c>
      <c r="CC11" s="39">
        <v>0</v>
      </c>
      <c r="CD11" s="39">
        <v>2026.1</v>
      </c>
      <c r="CE11" s="39">
        <v>0</v>
      </c>
      <c r="CF11" s="39">
        <v>86705</v>
      </c>
      <c r="CG11" s="39">
        <v>9013</v>
      </c>
      <c r="CH11" s="39">
        <v>30103</v>
      </c>
      <c r="CI11" s="39">
        <v>0</v>
      </c>
    </row>
    <row r="12" spans="1:87" ht="26.4" x14ac:dyDescent="0.3">
      <c r="A12" s="39">
        <v>302</v>
      </c>
      <c r="B12" s="39">
        <v>2011</v>
      </c>
      <c r="C12" s="39" t="s">
        <v>218</v>
      </c>
      <c r="D12" s="39" t="s">
        <v>180</v>
      </c>
      <c r="E12" s="39" t="s">
        <v>217</v>
      </c>
      <c r="F12" s="39" t="s">
        <v>132</v>
      </c>
      <c r="G12" s="39">
        <v>0</v>
      </c>
      <c r="H12" s="39">
        <v>2</v>
      </c>
      <c r="I12" s="39" t="s">
        <v>131</v>
      </c>
      <c r="J12" s="39" t="s">
        <v>130</v>
      </c>
      <c r="K12" s="39" t="s">
        <v>128</v>
      </c>
      <c r="L12" s="39" t="s">
        <v>129</v>
      </c>
      <c r="M12" s="39" t="s">
        <v>128</v>
      </c>
      <c r="N12" s="39" t="s">
        <v>127</v>
      </c>
      <c r="O12" s="39" t="s">
        <v>126</v>
      </c>
      <c r="P12" s="39" t="s">
        <v>126</v>
      </c>
      <c r="Q12" s="39">
        <v>-93388</v>
      </c>
      <c r="R12" s="39">
        <v>0</v>
      </c>
      <c r="S12" s="39">
        <v>6609</v>
      </c>
      <c r="T12" s="39">
        <v>978875.44</v>
      </c>
      <c r="U12" s="39">
        <v>0</v>
      </c>
      <c r="V12" s="39">
        <v>25503.31</v>
      </c>
      <c r="W12" s="39">
        <v>0</v>
      </c>
      <c r="X12" s="39">
        <v>49075.02</v>
      </c>
      <c r="Y12" s="39">
        <v>8666.84</v>
      </c>
      <c r="Z12" s="39">
        <v>1442.4</v>
      </c>
      <c r="AA12" s="39">
        <v>2064.42</v>
      </c>
      <c r="AB12" s="39">
        <v>7223.5</v>
      </c>
      <c r="AC12" s="39">
        <v>9983.18</v>
      </c>
      <c r="AD12" s="39">
        <v>0</v>
      </c>
      <c r="AE12" s="39">
        <v>1350</v>
      </c>
      <c r="AF12" s="39">
        <v>-756.33</v>
      </c>
      <c r="AG12" s="39">
        <v>3857.78</v>
      </c>
      <c r="AH12" s="39">
        <v>0</v>
      </c>
      <c r="AI12" s="39">
        <v>0</v>
      </c>
      <c r="AJ12" s="39">
        <v>0</v>
      </c>
      <c r="AK12" s="39">
        <v>0</v>
      </c>
      <c r="AL12" s="39">
        <v>25000</v>
      </c>
      <c r="AM12" s="39">
        <v>9760</v>
      </c>
      <c r="AN12" s="39">
        <v>52671</v>
      </c>
      <c r="AO12" s="39">
        <v>564750.05000000005</v>
      </c>
      <c r="AP12" s="39">
        <v>0</v>
      </c>
      <c r="AQ12" s="39">
        <v>261959.97</v>
      </c>
      <c r="AR12" s="39">
        <v>32128.66</v>
      </c>
      <c r="AS12" s="39">
        <v>53442.79</v>
      </c>
      <c r="AT12" s="39">
        <v>0</v>
      </c>
      <c r="AU12" s="39">
        <v>42500.31</v>
      </c>
      <c r="AV12" s="39">
        <v>7476.36</v>
      </c>
      <c r="AW12" s="39">
        <v>808.34</v>
      </c>
      <c r="AX12" s="39">
        <v>330.54</v>
      </c>
      <c r="AY12" s="39">
        <v>0</v>
      </c>
      <c r="AZ12" s="39">
        <v>13454.52</v>
      </c>
      <c r="BA12" s="39">
        <v>3015</v>
      </c>
      <c r="BB12" s="39">
        <v>31535.09</v>
      </c>
      <c r="BC12" s="39">
        <v>168.55</v>
      </c>
      <c r="BD12" s="39">
        <v>13585.26</v>
      </c>
      <c r="BE12" s="39">
        <v>20958</v>
      </c>
      <c r="BF12" s="39">
        <v>6236.78</v>
      </c>
      <c r="BG12" s="39">
        <v>22095.64</v>
      </c>
      <c r="BH12" s="39">
        <v>6406.34</v>
      </c>
      <c r="BI12" s="39">
        <v>0</v>
      </c>
      <c r="BJ12" s="39">
        <v>6094.17</v>
      </c>
      <c r="BK12" s="39">
        <v>7849.62</v>
      </c>
      <c r="BL12" s="39">
        <v>1310.5899999999999</v>
      </c>
      <c r="BM12" s="39">
        <v>58752.74</v>
      </c>
      <c r="BN12" s="39">
        <v>0</v>
      </c>
      <c r="BO12" s="39">
        <v>40753.839999999997</v>
      </c>
      <c r="BP12" s="39">
        <v>14234.07</v>
      </c>
      <c r="BQ12" s="39">
        <v>2077.33</v>
      </c>
      <c r="BR12" s="39">
        <v>0</v>
      </c>
      <c r="BS12" s="39">
        <v>0</v>
      </c>
      <c r="BT12" s="39">
        <v>0</v>
      </c>
      <c r="BU12" s="39">
        <v>0</v>
      </c>
      <c r="BV12" s="39">
        <v>6340</v>
      </c>
      <c r="BW12" s="39">
        <v>0</v>
      </c>
      <c r="BX12" s="39">
        <v>0</v>
      </c>
      <c r="BY12" s="39">
        <v>6000</v>
      </c>
      <c r="BZ12" s="39">
        <v>0</v>
      </c>
      <c r="CA12" s="39">
        <v>0</v>
      </c>
      <c r="CC12" s="39">
        <v>0</v>
      </c>
      <c r="CD12" s="39">
        <v>5960</v>
      </c>
      <c r="CE12" s="39">
        <v>0</v>
      </c>
      <c r="CF12" s="39">
        <v>-130596</v>
      </c>
      <c r="CG12" s="39">
        <v>6989</v>
      </c>
      <c r="CH12" s="39">
        <v>0</v>
      </c>
      <c r="CI12" s="39">
        <v>0</v>
      </c>
    </row>
    <row r="13" spans="1:87" ht="26.4" x14ac:dyDescent="0.3">
      <c r="A13" s="39">
        <v>302</v>
      </c>
      <c r="B13" s="39">
        <v>2014</v>
      </c>
      <c r="C13" s="39" t="s">
        <v>216</v>
      </c>
      <c r="D13" s="39" t="s">
        <v>133</v>
      </c>
      <c r="E13" s="39"/>
      <c r="F13" s="39" t="s">
        <v>132</v>
      </c>
      <c r="G13" s="39">
        <v>0</v>
      </c>
      <c r="H13" s="39">
        <v>0</v>
      </c>
      <c r="I13" s="39" t="s">
        <v>131</v>
      </c>
      <c r="J13" s="39" t="s">
        <v>130</v>
      </c>
      <c r="K13" s="39" t="s">
        <v>128</v>
      </c>
      <c r="L13" s="39" t="s">
        <v>129</v>
      </c>
      <c r="M13" s="39" t="s">
        <v>128</v>
      </c>
      <c r="N13" s="39" t="s">
        <v>127</v>
      </c>
      <c r="O13" s="39" t="s">
        <v>126</v>
      </c>
      <c r="P13" s="39" t="s">
        <v>126</v>
      </c>
      <c r="Q13" s="39">
        <v>306905</v>
      </c>
      <c r="R13" s="39">
        <v>0</v>
      </c>
      <c r="S13" s="39">
        <v>0</v>
      </c>
      <c r="T13" s="39">
        <v>3392747.05</v>
      </c>
      <c r="U13" s="39">
        <v>0</v>
      </c>
      <c r="V13" s="39">
        <v>272048.48</v>
      </c>
      <c r="W13" s="39">
        <v>0</v>
      </c>
      <c r="X13" s="39">
        <v>256894.99</v>
      </c>
      <c r="Y13" s="39">
        <v>16707.52</v>
      </c>
      <c r="Z13" s="39">
        <v>9590.4</v>
      </c>
      <c r="AA13" s="39">
        <v>32485.56</v>
      </c>
      <c r="AB13" s="39">
        <v>37535</v>
      </c>
      <c r="AC13" s="39">
        <v>20491.12</v>
      </c>
      <c r="AD13" s="39">
        <v>11341.63</v>
      </c>
      <c r="AE13" s="39">
        <v>522.72</v>
      </c>
      <c r="AF13" s="39">
        <v>1902.45</v>
      </c>
      <c r="AG13" s="39">
        <v>1050.78</v>
      </c>
      <c r="AH13" s="39">
        <v>0</v>
      </c>
      <c r="AI13" s="39">
        <v>0</v>
      </c>
      <c r="AJ13" s="39">
        <v>0</v>
      </c>
      <c r="AK13" s="39">
        <v>0</v>
      </c>
      <c r="AL13" s="39">
        <v>9960</v>
      </c>
      <c r="AM13" s="39">
        <v>30150</v>
      </c>
      <c r="AN13" s="39">
        <v>128284</v>
      </c>
      <c r="AO13" s="39">
        <v>1933932.57</v>
      </c>
      <c r="AP13" s="39">
        <v>0</v>
      </c>
      <c r="AQ13" s="39">
        <v>987813.49</v>
      </c>
      <c r="AR13" s="39">
        <v>130772.12</v>
      </c>
      <c r="AS13" s="39">
        <v>142890.94</v>
      </c>
      <c r="AT13" s="39">
        <v>0</v>
      </c>
      <c r="AU13" s="39">
        <v>68115.38</v>
      </c>
      <c r="AV13" s="39">
        <v>21558.87</v>
      </c>
      <c r="AW13" s="39">
        <v>4773.49</v>
      </c>
      <c r="AX13" s="39">
        <v>1001.16</v>
      </c>
      <c r="AY13" s="39">
        <v>1875</v>
      </c>
      <c r="AZ13" s="39">
        <v>98291.03</v>
      </c>
      <c r="BA13" s="39">
        <v>0</v>
      </c>
      <c r="BB13" s="39">
        <v>26563.98</v>
      </c>
      <c r="BC13" s="39">
        <v>6479.23</v>
      </c>
      <c r="BD13" s="39">
        <v>65791.25</v>
      </c>
      <c r="BE13" s="39">
        <v>111839.8</v>
      </c>
      <c r="BF13" s="39">
        <v>35979.129999999997</v>
      </c>
      <c r="BG13" s="39">
        <v>65279.12</v>
      </c>
      <c r="BH13" s="39">
        <v>35906.629999999997</v>
      </c>
      <c r="BI13" s="39">
        <v>0</v>
      </c>
      <c r="BJ13" s="39">
        <v>36434.160000000003</v>
      </c>
      <c r="BK13" s="39">
        <v>17325.439999999999</v>
      </c>
      <c r="BL13" s="39">
        <v>4641.05</v>
      </c>
      <c r="BM13" s="39">
        <v>97072.24</v>
      </c>
      <c r="BN13" s="39">
        <v>36746</v>
      </c>
      <c r="BO13" s="39">
        <v>119599.82</v>
      </c>
      <c r="BP13" s="39">
        <v>74666.77</v>
      </c>
      <c r="BQ13" s="39">
        <v>0</v>
      </c>
      <c r="BR13" s="39">
        <v>0</v>
      </c>
      <c r="BS13" s="39">
        <v>4683.03</v>
      </c>
      <c r="BT13" s="39">
        <v>0</v>
      </c>
      <c r="BU13" s="39">
        <v>0</v>
      </c>
      <c r="BV13" s="39">
        <v>11832.25</v>
      </c>
      <c r="BW13" s="39">
        <v>0</v>
      </c>
      <c r="BX13" s="39">
        <v>4683.03</v>
      </c>
      <c r="BY13" s="39">
        <v>6000</v>
      </c>
      <c r="BZ13" s="39">
        <v>0</v>
      </c>
      <c r="CA13" s="39">
        <v>7250</v>
      </c>
      <c r="CC13" s="39">
        <v>0</v>
      </c>
      <c r="CD13" s="39">
        <v>9265.2800000000007</v>
      </c>
      <c r="CE13" s="39">
        <v>0</v>
      </c>
      <c r="CF13" s="39">
        <v>398585</v>
      </c>
      <c r="CG13" s="39">
        <v>0</v>
      </c>
      <c r="CH13" s="39">
        <v>0</v>
      </c>
      <c r="CI13" s="39">
        <v>0</v>
      </c>
    </row>
    <row r="14" spans="1:87" ht="26.4" x14ac:dyDescent="0.3">
      <c r="A14" s="39">
        <v>302</v>
      </c>
      <c r="B14" s="39">
        <v>2015</v>
      </c>
      <c r="C14" s="39" t="s">
        <v>215</v>
      </c>
      <c r="D14" s="39" t="s">
        <v>133</v>
      </c>
      <c r="E14" s="39"/>
      <c r="F14" s="39" t="s">
        <v>132</v>
      </c>
      <c r="G14" s="39">
        <v>0</v>
      </c>
      <c r="H14" s="39">
        <v>1</v>
      </c>
      <c r="I14" s="39" t="s">
        <v>131</v>
      </c>
      <c r="J14" s="39" t="s">
        <v>130</v>
      </c>
      <c r="K14" s="39" t="s">
        <v>128</v>
      </c>
      <c r="L14" s="39" t="s">
        <v>129</v>
      </c>
      <c r="M14" s="39" t="s">
        <v>128</v>
      </c>
      <c r="N14" s="39" t="s">
        <v>127</v>
      </c>
      <c r="O14" s="39" t="s">
        <v>126</v>
      </c>
      <c r="P14" s="39" t="s">
        <v>126</v>
      </c>
      <c r="Q14" s="39">
        <v>373987.73</v>
      </c>
      <c r="R14" s="39">
        <v>140665.26999999999</v>
      </c>
      <c r="S14" s="39">
        <v>12530</v>
      </c>
      <c r="T14" s="39">
        <v>1415013.58</v>
      </c>
      <c r="U14" s="39">
        <v>0</v>
      </c>
      <c r="V14" s="39">
        <v>248662.03</v>
      </c>
      <c r="W14" s="39">
        <v>0</v>
      </c>
      <c r="X14" s="39">
        <v>103565.01</v>
      </c>
      <c r="Y14" s="39">
        <v>0</v>
      </c>
      <c r="Z14" s="39">
        <v>7770.93</v>
      </c>
      <c r="AA14" s="39">
        <v>0</v>
      </c>
      <c r="AB14" s="39">
        <v>12587.24</v>
      </c>
      <c r="AC14" s="39">
        <v>19417.099999999999</v>
      </c>
      <c r="AD14" s="39">
        <v>1015</v>
      </c>
      <c r="AE14" s="39">
        <v>4999.6000000000004</v>
      </c>
      <c r="AF14" s="39">
        <v>14066.38</v>
      </c>
      <c r="AG14" s="39">
        <v>11472.12</v>
      </c>
      <c r="AH14" s="39">
        <v>0</v>
      </c>
      <c r="AI14" s="39">
        <v>197079</v>
      </c>
      <c r="AJ14" s="39">
        <v>-4684</v>
      </c>
      <c r="AK14" s="39">
        <v>0</v>
      </c>
      <c r="AL14" s="39">
        <v>29734</v>
      </c>
      <c r="AM14" s="39">
        <v>10740</v>
      </c>
      <c r="AN14" s="39">
        <v>56767.96</v>
      </c>
      <c r="AO14" s="39">
        <v>777156.95</v>
      </c>
      <c r="AP14" s="39">
        <v>0</v>
      </c>
      <c r="AQ14" s="39">
        <v>488497.73</v>
      </c>
      <c r="AR14" s="39">
        <v>35194.11</v>
      </c>
      <c r="AS14" s="39">
        <v>65286.89</v>
      </c>
      <c r="AT14" s="39">
        <v>0</v>
      </c>
      <c r="AU14" s="39">
        <v>4609.59</v>
      </c>
      <c r="AV14" s="39">
        <v>12946.03</v>
      </c>
      <c r="AW14" s="39">
        <v>2012.67</v>
      </c>
      <c r="AX14" s="39">
        <v>9887.01</v>
      </c>
      <c r="AY14" s="39">
        <v>1000</v>
      </c>
      <c r="AZ14" s="39">
        <v>46221.78</v>
      </c>
      <c r="BA14" s="39">
        <v>6762</v>
      </c>
      <c r="BB14" s="39">
        <v>58027.75</v>
      </c>
      <c r="BC14" s="39">
        <v>5454.23</v>
      </c>
      <c r="BD14" s="39">
        <v>23015.62</v>
      </c>
      <c r="BE14" s="39">
        <v>38570</v>
      </c>
      <c r="BF14" s="39">
        <v>6496.24</v>
      </c>
      <c r="BG14" s="39">
        <v>41058.269999999997</v>
      </c>
      <c r="BH14" s="39">
        <v>27421.58</v>
      </c>
      <c r="BI14" s="39">
        <v>0</v>
      </c>
      <c r="BJ14" s="39">
        <v>13485</v>
      </c>
      <c r="BK14" s="39">
        <v>2040</v>
      </c>
      <c r="BL14" s="39">
        <v>977</v>
      </c>
      <c r="BM14" s="39">
        <v>66665.119999999995</v>
      </c>
      <c r="BN14" s="39">
        <v>106343.81</v>
      </c>
      <c r="BO14" s="39">
        <v>55140.71</v>
      </c>
      <c r="BP14" s="39">
        <v>28158.59</v>
      </c>
      <c r="BQ14" s="39">
        <v>0</v>
      </c>
      <c r="BR14" s="39">
        <v>0</v>
      </c>
      <c r="BS14" s="39">
        <v>0</v>
      </c>
      <c r="BT14" s="39">
        <v>137809.38</v>
      </c>
      <c r="BU14" s="39">
        <v>68558.89</v>
      </c>
      <c r="BV14" s="39">
        <v>6992.5</v>
      </c>
      <c r="BW14" s="39">
        <v>0</v>
      </c>
      <c r="BX14" s="39">
        <v>0</v>
      </c>
      <c r="BY14" s="39">
        <v>6000</v>
      </c>
      <c r="BZ14" s="39">
        <v>0</v>
      </c>
      <c r="CA14" s="39">
        <v>0</v>
      </c>
      <c r="CC14" s="39">
        <v>0</v>
      </c>
      <c r="CD14" s="39">
        <v>8301.5</v>
      </c>
      <c r="CE14" s="39">
        <v>0</v>
      </c>
      <c r="CF14" s="39">
        <v>387370</v>
      </c>
      <c r="CG14" s="39">
        <v>11221</v>
      </c>
      <c r="CH14" s="39">
        <v>0</v>
      </c>
      <c r="CI14" s="39">
        <v>126692</v>
      </c>
    </row>
    <row r="15" spans="1:87" ht="26.4" x14ac:dyDescent="0.3">
      <c r="A15" s="39">
        <v>302</v>
      </c>
      <c r="B15" s="39">
        <v>2016</v>
      </c>
      <c r="C15" s="39" t="s">
        <v>214</v>
      </c>
      <c r="D15" s="39" t="s">
        <v>133</v>
      </c>
      <c r="E15" s="39"/>
      <c r="F15" s="39" t="s">
        <v>132</v>
      </c>
      <c r="G15" s="39">
        <v>0</v>
      </c>
      <c r="H15" s="39">
        <v>0</v>
      </c>
      <c r="I15" s="39" t="s">
        <v>131</v>
      </c>
      <c r="J15" s="39" t="s">
        <v>130</v>
      </c>
      <c r="K15" s="39" t="s">
        <v>128</v>
      </c>
      <c r="L15" s="39" t="s">
        <v>129</v>
      </c>
      <c r="M15" s="39" t="s">
        <v>128</v>
      </c>
      <c r="N15" s="39" t="s">
        <v>127</v>
      </c>
      <c r="O15" s="39" t="s">
        <v>126</v>
      </c>
      <c r="P15" s="39" t="s">
        <v>126</v>
      </c>
      <c r="Q15" s="39">
        <v>76798</v>
      </c>
      <c r="R15" s="39">
        <v>0</v>
      </c>
      <c r="S15" s="39">
        <v>14565</v>
      </c>
      <c r="T15" s="39">
        <v>990298.81</v>
      </c>
      <c r="U15" s="39">
        <v>0</v>
      </c>
      <c r="V15" s="39">
        <v>62591.15</v>
      </c>
      <c r="W15" s="39">
        <v>0</v>
      </c>
      <c r="X15" s="39">
        <v>30263.97</v>
      </c>
      <c r="Y15" s="39">
        <v>8879.6</v>
      </c>
      <c r="Z15" s="39">
        <v>0</v>
      </c>
      <c r="AA15" s="39">
        <v>0</v>
      </c>
      <c r="AB15" s="39">
        <v>243.61</v>
      </c>
      <c r="AC15" s="39">
        <v>5407.63</v>
      </c>
      <c r="AD15" s="39">
        <v>534.82000000000005</v>
      </c>
      <c r="AE15" s="39">
        <v>0</v>
      </c>
      <c r="AF15" s="39">
        <v>22066.5</v>
      </c>
      <c r="AG15" s="39">
        <v>16803.43</v>
      </c>
      <c r="AH15" s="39">
        <v>0</v>
      </c>
      <c r="AI15" s="39">
        <v>0</v>
      </c>
      <c r="AJ15" s="39">
        <v>0</v>
      </c>
      <c r="AK15" s="39">
        <v>0</v>
      </c>
      <c r="AL15" s="39">
        <v>6684</v>
      </c>
      <c r="AM15" s="39">
        <v>9800</v>
      </c>
      <c r="AN15" s="39">
        <v>55153</v>
      </c>
      <c r="AO15" s="39">
        <v>577660.52</v>
      </c>
      <c r="AP15" s="39">
        <v>7529.38</v>
      </c>
      <c r="AQ15" s="39">
        <v>207561.17</v>
      </c>
      <c r="AR15" s="39">
        <v>32799.199999999997</v>
      </c>
      <c r="AS15" s="39">
        <v>61013.7</v>
      </c>
      <c r="AT15" s="39">
        <v>0</v>
      </c>
      <c r="AU15" s="39">
        <v>15959.31</v>
      </c>
      <c r="AV15" s="39">
        <v>5539.98</v>
      </c>
      <c r="AW15" s="39">
        <v>258</v>
      </c>
      <c r="AX15" s="39">
        <v>335.31</v>
      </c>
      <c r="AY15" s="39">
        <v>0</v>
      </c>
      <c r="AZ15" s="39">
        <v>7902.76</v>
      </c>
      <c r="BA15" s="39">
        <v>3753.75</v>
      </c>
      <c r="BB15" s="39">
        <v>18900</v>
      </c>
      <c r="BC15" s="39">
        <v>3020.15</v>
      </c>
      <c r="BD15" s="39">
        <v>11538.47</v>
      </c>
      <c r="BE15" s="39">
        <v>20833.25</v>
      </c>
      <c r="BF15" s="39">
        <v>5669.99</v>
      </c>
      <c r="BG15" s="39">
        <v>48165.93</v>
      </c>
      <c r="BH15" s="39">
        <v>8849.49</v>
      </c>
      <c r="BI15" s="39">
        <v>0</v>
      </c>
      <c r="BJ15" s="39">
        <v>6386.22</v>
      </c>
      <c r="BK15" s="39">
        <v>5593.41</v>
      </c>
      <c r="BL15" s="39">
        <v>0</v>
      </c>
      <c r="BM15" s="39">
        <v>33449.32</v>
      </c>
      <c r="BN15" s="39">
        <v>0</v>
      </c>
      <c r="BO15" s="39">
        <v>68122.23</v>
      </c>
      <c r="BP15" s="39">
        <v>22284.98</v>
      </c>
      <c r="BQ15" s="39">
        <v>0</v>
      </c>
      <c r="BR15" s="39">
        <v>0</v>
      </c>
      <c r="BS15" s="39">
        <v>0</v>
      </c>
      <c r="BT15" s="39">
        <v>0</v>
      </c>
      <c r="BU15" s="39">
        <v>0</v>
      </c>
      <c r="BV15" s="39">
        <v>6351</v>
      </c>
      <c r="BW15" s="39">
        <v>0</v>
      </c>
      <c r="BX15" s="39">
        <v>0</v>
      </c>
      <c r="BY15" s="39">
        <v>6000</v>
      </c>
      <c r="BZ15" s="39">
        <v>0</v>
      </c>
      <c r="CA15" s="39">
        <v>0</v>
      </c>
      <c r="CC15" s="39">
        <v>0</v>
      </c>
      <c r="CD15" s="39">
        <v>10573</v>
      </c>
      <c r="CE15" s="39">
        <v>16720</v>
      </c>
      <c r="CF15" s="39">
        <v>95678</v>
      </c>
      <c r="CG15" s="39">
        <v>10343</v>
      </c>
      <c r="CH15" s="39">
        <v>0</v>
      </c>
      <c r="CI15" s="39">
        <v>0</v>
      </c>
    </row>
    <row r="16" spans="1:87" ht="26.4" x14ac:dyDescent="0.3">
      <c r="A16" s="39">
        <v>302</v>
      </c>
      <c r="B16" s="39">
        <v>2017</v>
      </c>
      <c r="C16" s="39" t="s">
        <v>213</v>
      </c>
      <c r="D16" s="39" t="s">
        <v>133</v>
      </c>
      <c r="E16" s="39"/>
      <c r="F16" s="39" t="s">
        <v>132</v>
      </c>
      <c r="G16" s="39">
        <v>0</v>
      </c>
      <c r="H16" s="39">
        <v>0</v>
      </c>
      <c r="I16" s="39" t="s">
        <v>131</v>
      </c>
      <c r="J16" s="39" t="s">
        <v>130</v>
      </c>
      <c r="K16" s="39" t="s">
        <v>128</v>
      </c>
      <c r="L16" s="39" t="s">
        <v>129</v>
      </c>
      <c r="M16" s="39" t="s">
        <v>128</v>
      </c>
      <c r="N16" s="39" t="s">
        <v>127</v>
      </c>
      <c r="O16" s="39" t="s">
        <v>126</v>
      </c>
      <c r="P16" s="39" t="s">
        <v>126</v>
      </c>
      <c r="Q16" s="39">
        <v>72273</v>
      </c>
      <c r="R16" s="39">
        <v>0</v>
      </c>
      <c r="S16" s="39">
        <v>3416</v>
      </c>
      <c r="T16" s="39">
        <v>1863712.56</v>
      </c>
      <c r="U16" s="39">
        <v>0</v>
      </c>
      <c r="V16" s="39">
        <v>36219.75</v>
      </c>
      <c r="W16" s="39">
        <v>0</v>
      </c>
      <c r="X16" s="39">
        <v>146035.98000000001</v>
      </c>
      <c r="Y16" s="39">
        <v>18290</v>
      </c>
      <c r="Z16" s="39">
        <v>4693</v>
      </c>
      <c r="AA16" s="39">
        <v>4000</v>
      </c>
      <c r="AB16" s="39">
        <v>128</v>
      </c>
      <c r="AC16" s="39">
        <v>12664.49</v>
      </c>
      <c r="AD16" s="39">
        <v>9545</v>
      </c>
      <c r="AE16" s="39">
        <v>910</v>
      </c>
      <c r="AF16" s="39">
        <v>32752.79</v>
      </c>
      <c r="AG16" s="39">
        <v>3721.35</v>
      </c>
      <c r="AH16" s="39">
        <v>0</v>
      </c>
      <c r="AI16" s="39">
        <v>0</v>
      </c>
      <c r="AJ16" s="39">
        <v>0</v>
      </c>
      <c r="AK16" s="39">
        <v>0</v>
      </c>
      <c r="AL16" s="39">
        <v>0</v>
      </c>
      <c r="AM16" s="39">
        <v>24556</v>
      </c>
      <c r="AN16" s="39">
        <v>84737</v>
      </c>
      <c r="AO16" s="39">
        <v>1137310.53</v>
      </c>
      <c r="AP16" s="39">
        <v>0</v>
      </c>
      <c r="AQ16" s="39">
        <v>406248.35</v>
      </c>
      <c r="AR16" s="39">
        <v>34470</v>
      </c>
      <c r="AS16" s="39">
        <v>74669.52</v>
      </c>
      <c r="AT16" s="39">
        <v>0</v>
      </c>
      <c r="AU16" s="39">
        <v>89039.52</v>
      </c>
      <c r="AV16" s="39">
        <v>0</v>
      </c>
      <c r="AW16" s="39">
        <v>2886</v>
      </c>
      <c r="AX16" s="39">
        <v>8121.88</v>
      </c>
      <c r="AY16" s="39">
        <v>0</v>
      </c>
      <c r="AZ16" s="39">
        <v>14950.34</v>
      </c>
      <c r="BA16" s="39">
        <v>3923.62</v>
      </c>
      <c r="BB16" s="39">
        <v>35103.800000000003</v>
      </c>
      <c r="BC16" s="39">
        <v>15797.33</v>
      </c>
      <c r="BD16" s="39">
        <v>18342.91</v>
      </c>
      <c r="BE16" s="39">
        <v>45342.1</v>
      </c>
      <c r="BF16" s="39">
        <v>11983.93</v>
      </c>
      <c r="BG16" s="39">
        <v>43451.31</v>
      </c>
      <c r="BH16" s="39">
        <v>11597.99</v>
      </c>
      <c r="BI16" s="39">
        <v>0</v>
      </c>
      <c r="BJ16" s="39">
        <v>16822.27</v>
      </c>
      <c r="BK16" s="39">
        <v>11944.87</v>
      </c>
      <c r="BL16" s="39">
        <v>3032.6</v>
      </c>
      <c r="BM16" s="39">
        <v>108584.97</v>
      </c>
      <c r="BN16" s="39">
        <v>8874.33</v>
      </c>
      <c r="BO16" s="39">
        <v>51155.91</v>
      </c>
      <c r="BP16" s="39">
        <v>43439.839999999997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8702.5</v>
      </c>
      <c r="BW16" s="39">
        <v>100001</v>
      </c>
      <c r="BX16" s="39">
        <v>0</v>
      </c>
      <c r="BY16" s="39">
        <v>6000</v>
      </c>
      <c r="BZ16" s="39">
        <v>0</v>
      </c>
      <c r="CA16" s="39">
        <v>0</v>
      </c>
      <c r="CC16" s="39">
        <v>0</v>
      </c>
      <c r="CD16" s="39">
        <v>4559.5</v>
      </c>
      <c r="CE16" s="39">
        <v>31693</v>
      </c>
      <c r="CF16" s="39">
        <v>85452</v>
      </c>
      <c r="CG16" s="39">
        <v>7560</v>
      </c>
      <c r="CH16" s="39">
        <v>100000</v>
      </c>
      <c r="CI16" s="39">
        <v>0</v>
      </c>
    </row>
    <row r="17" spans="1:87" ht="26.4" x14ac:dyDescent="0.3">
      <c r="A17" s="39">
        <v>302</v>
      </c>
      <c r="B17" s="39">
        <v>2019</v>
      </c>
      <c r="C17" s="39" t="s">
        <v>212</v>
      </c>
      <c r="D17" s="39" t="s">
        <v>133</v>
      </c>
      <c r="E17" s="39"/>
      <c r="F17" s="39" t="s">
        <v>132</v>
      </c>
      <c r="G17" s="39">
        <v>0</v>
      </c>
      <c r="H17" s="39">
        <v>0</v>
      </c>
      <c r="I17" s="39" t="s">
        <v>131</v>
      </c>
      <c r="J17" s="39" t="s">
        <v>130</v>
      </c>
      <c r="K17" s="39" t="s">
        <v>128</v>
      </c>
      <c r="L17" s="39" t="s">
        <v>129</v>
      </c>
      <c r="M17" s="39" t="s">
        <v>128</v>
      </c>
      <c r="N17" s="39" t="s">
        <v>127</v>
      </c>
      <c r="O17" s="39" t="s">
        <v>126</v>
      </c>
      <c r="P17" s="39" t="s">
        <v>126</v>
      </c>
      <c r="Q17" s="39">
        <v>174987</v>
      </c>
      <c r="R17" s="39">
        <v>0</v>
      </c>
      <c r="S17" s="39">
        <v>9087</v>
      </c>
      <c r="T17" s="39">
        <v>1397391.81</v>
      </c>
      <c r="U17" s="39">
        <v>0</v>
      </c>
      <c r="V17" s="39">
        <v>66529.48</v>
      </c>
      <c r="W17" s="39">
        <v>0</v>
      </c>
      <c r="X17" s="39">
        <v>67250</v>
      </c>
      <c r="Y17" s="39">
        <v>9038.9599999999991</v>
      </c>
      <c r="Z17" s="39">
        <v>0</v>
      </c>
      <c r="AA17" s="39">
        <v>1000</v>
      </c>
      <c r="AB17" s="39">
        <v>23275.03</v>
      </c>
      <c r="AC17" s="39">
        <v>25.02</v>
      </c>
      <c r="AD17" s="39">
        <v>2376.13</v>
      </c>
      <c r="AE17" s="39">
        <v>0</v>
      </c>
      <c r="AF17" s="39">
        <v>3</v>
      </c>
      <c r="AG17" s="39">
        <v>4127.46</v>
      </c>
      <c r="AH17" s="39">
        <v>0</v>
      </c>
      <c r="AI17" s="39">
        <v>0</v>
      </c>
      <c r="AJ17" s="39">
        <v>0</v>
      </c>
      <c r="AK17" s="39">
        <v>0</v>
      </c>
      <c r="AL17" s="39">
        <v>6995</v>
      </c>
      <c r="AM17" s="39">
        <v>11440</v>
      </c>
      <c r="AN17" s="39">
        <v>87439</v>
      </c>
      <c r="AO17" s="39">
        <v>794843.8</v>
      </c>
      <c r="AP17" s="39">
        <v>7785.06</v>
      </c>
      <c r="AQ17" s="39">
        <v>415783.75</v>
      </c>
      <c r="AR17" s="39">
        <v>46100.44</v>
      </c>
      <c r="AS17" s="39">
        <v>76231.97</v>
      </c>
      <c r="AT17" s="39">
        <v>0</v>
      </c>
      <c r="AU17" s="39">
        <v>56172.5</v>
      </c>
      <c r="AV17" s="39">
        <v>6876.9</v>
      </c>
      <c r="AW17" s="39">
        <v>1637.5</v>
      </c>
      <c r="AX17" s="39">
        <v>376.63</v>
      </c>
      <c r="AY17" s="39">
        <v>0</v>
      </c>
      <c r="AZ17" s="39">
        <v>10309.049999999999</v>
      </c>
      <c r="BA17" s="39">
        <v>6578.95</v>
      </c>
      <c r="BB17" s="39">
        <v>2760.45</v>
      </c>
      <c r="BC17" s="39">
        <v>812.97</v>
      </c>
      <c r="BD17" s="39">
        <v>28466.45</v>
      </c>
      <c r="BE17" s="39">
        <v>17589.75</v>
      </c>
      <c r="BF17" s="39">
        <v>5721.69</v>
      </c>
      <c r="BG17" s="39">
        <v>7671.31</v>
      </c>
      <c r="BH17" s="39">
        <v>15198.65</v>
      </c>
      <c r="BI17" s="39">
        <v>0</v>
      </c>
      <c r="BJ17" s="39">
        <v>17044.939999999999</v>
      </c>
      <c r="BK17" s="39">
        <v>6464.86</v>
      </c>
      <c r="BL17" s="39">
        <v>363.23</v>
      </c>
      <c r="BM17" s="39">
        <v>37463.21</v>
      </c>
      <c r="BN17" s="39">
        <v>24775</v>
      </c>
      <c r="BO17" s="39">
        <v>51917.98</v>
      </c>
      <c r="BP17" s="39">
        <v>28868.85</v>
      </c>
      <c r="BQ17" s="39">
        <v>0</v>
      </c>
      <c r="BR17" s="39">
        <v>0</v>
      </c>
      <c r="BS17" s="39">
        <v>1500</v>
      </c>
      <c r="BT17" s="39">
        <v>0</v>
      </c>
      <c r="BU17" s="39">
        <v>0</v>
      </c>
      <c r="BV17" s="39">
        <v>7244.5</v>
      </c>
      <c r="BW17" s="39">
        <v>0</v>
      </c>
      <c r="BX17" s="39">
        <v>1500</v>
      </c>
      <c r="BY17" s="39">
        <v>6000</v>
      </c>
      <c r="BZ17" s="39">
        <v>0</v>
      </c>
      <c r="CA17" s="39">
        <v>0</v>
      </c>
      <c r="CC17" s="39">
        <v>0</v>
      </c>
      <c r="CD17" s="39">
        <v>11195.5</v>
      </c>
      <c r="CE17" s="39">
        <v>182562</v>
      </c>
      <c r="CF17" s="39">
        <v>0</v>
      </c>
      <c r="CG17" s="39">
        <v>6636</v>
      </c>
      <c r="CH17" s="39">
        <v>0</v>
      </c>
      <c r="CI17" s="39">
        <v>0</v>
      </c>
    </row>
    <row r="18" spans="1:87" ht="26.4" x14ac:dyDescent="0.3">
      <c r="A18" s="39">
        <v>302</v>
      </c>
      <c r="B18" s="39">
        <v>2021</v>
      </c>
      <c r="C18" s="39" t="s">
        <v>211</v>
      </c>
      <c r="D18" s="39" t="s">
        <v>133</v>
      </c>
      <c r="E18" s="39"/>
      <c r="F18" s="39" t="s">
        <v>132</v>
      </c>
      <c r="G18" s="39">
        <v>0</v>
      </c>
      <c r="H18" s="39">
        <v>0</v>
      </c>
      <c r="I18" s="39" t="s">
        <v>131</v>
      </c>
      <c r="J18" s="39" t="s">
        <v>130</v>
      </c>
      <c r="K18" s="39" t="s">
        <v>128</v>
      </c>
      <c r="L18" s="39" t="s">
        <v>129</v>
      </c>
      <c r="M18" s="39" t="s">
        <v>128</v>
      </c>
      <c r="N18" s="39" t="s">
        <v>127</v>
      </c>
      <c r="O18" s="39" t="s">
        <v>126</v>
      </c>
      <c r="P18" s="39" t="s">
        <v>126</v>
      </c>
      <c r="Q18" s="39">
        <v>359026</v>
      </c>
      <c r="R18" s="39">
        <v>0</v>
      </c>
      <c r="S18" s="39">
        <v>17747</v>
      </c>
      <c r="T18" s="39">
        <v>2776508.69</v>
      </c>
      <c r="U18" s="39">
        <v>0</v>
      </c>
      <c r="V18" s="39">
        <v>107568.6</v>
      </c>
      <c r="W18" s="39">
        <v>0</v>
      </c>
      <c r="X18" s="39">
        <v>195050</v>
      </c>
      <c r="Y18" s="39">
        <v>13026.88</v>
      </c>
      <c r="Z18" s="39">
        <v>2740</v>
      </c>
      <c r="AA18" s="39">
        <v>10271.709999999999</v>
      </c>
      <c r="AB18" s="39">
        <v>18511.93</v>
      </c>
      <c r="AC18" s="39">
        <v>16049.55</v>
      </c>
      <c r="AD18" s="39">
        <v>5460</v>
      </c>
      <c r="AE18" s="39">
        <v>2316.71</v>
      </c>
      <c r="AF18" s="39">
        <v>1626.42</v>
      </c>
      <c r="AG18" s="39">
        <v>936.43</v>
      </c>
      <c r="AH18" s="39">
        <v>0</v>
      </c>
      <c r="AI18" s="39">
        <v>0</v>
      </c>
      <c r="AJ18" s="39">
        <v>0</v>
      </c>
      <c r="AK18" s="39">
        <v>0</v>
      </c>
      <c r="AL18" s="39">
        <v>1555</v>
      </c>
      <c r="AM18" s="39">
        <v>20680</v>
      </c>
      <c r="AN18" s="39">
        <v>87067</v>
      </c>
      <c r="AO18" s="39">
        <v>1409569.33</v>
      </c>
      <c r="AP18" s="39">
        <v>0</v>
      </c>
      <c r="AQ18" s="39">
        <v>953209.38</v>
      </c>
      <c r="AR18" s="39">
        <v>100204.01</v>
      </c>
      <c r="AS18" s="39">
        <v>181285.01</v>
      </c>
      <c r="AT18" s="39">
        <v>0</v>
      </c>
      <c r="AU18" s="39">
        <v>31915.55</v>
      </c>
      <c r="AV18" s="39">
        <v>248163.01</v>
      </c>
      <c r="AW18" s="39">
        <v>9726.65</v>
      </c>
      <c r="AX18" s="39">
        <v>772</v>
      </c>
      <c r="AY18" s="39">
        <v>3477.94</v>
      </c>
      <c r="AZ18" s="39">
        <v>18765.490000000002</v>
      </c>
      <c r="BA18" s="39">
        <v>12661.45</v>
      </c>
      <c r="BB18" s="39">
        <v>34643.910000000003</v>
      </c>
      <c r="BC18" s="39">
        <v>10952.86</v>
      </c>
      <c r="BD18" s="39">
        <v>56301.36</v>
      </c>
      <c r="BE18" s="39">
        <v>58112</v>
      </c>
      <c r="BF18" s="39">
        <v>30106.9</v>
      </c>
      <c r="BG18" s="39">
        <v>53826.67</v>
      </c>
      <c r="BH18" s="39">
        <v>22344.71</v>
      </c>
      <c r="BI18" s="39">
        <v>0</v>
      </c>
      <c r="BJ18" s="39">
        <v>26589.31</v>
      </c>
      <c r="BK18" s="39">
        <v>20345.55</v>
      </c>
      <c r="BL18" s="39">
        <v>2011.33</v>
      </c>
      <c r="BM18" s="39">
        <v>62060.4</v>
      </c>
      <c r="BN18" s="39">
        <v>7160</v>
      </c>
      <c r="BO18" s="39">
        <v>67079.759999999995</v>
      </c>
      <c r="BP18" s="39">
        <v>37032.339999999997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39">
        <v>10415</v>
      </c>
      <c r="BW18" s="39">
        <v>0</v>
      </c>
      <c r="BX18" s="39">
        <v>0</v>
      </c>
      <c r="BY18" s="39">
        <v>6000</v>
      </c>
      <c r="BZ18" s="39">
        <v>0</v>
      </c>
      <c r="CA18" s="39">
        <v>15500</v>
      </c>
      <c r="CC18" s="39">
        <v>0</v>
      </c>
      <c r="CD18" s="39">
        <v>6150</v>
      </c>
      <c r="CE18" s="39">
        <v>45131</v>
      </c>
      <c r="CF18" s="39">
        <v>114947</v>
      </c>
      <c r="CG18" s="39">
        <v>6512</v>
      </c>
      <c r="CH18" s="39">
        <v>0</v>
      </c>
      <c r="CI18" s="39">
        <v>0</v>
      </c>
    </row>
    <row r="19" spans="1:87" ht="26.4" x14ac:dyDescent="0.3">
      <c r="A19" s="39">
        <v>302</v>
      </c>
      <c r="B19" s="39">
        <v>2023</v>
      </c>
      <c r="C19" s="39" t="s">
        <v>210</v>
      </c>
      <c r="D19" s="39" t="s">
        <v>133</v>
      </c>
      <c r="E19" s="39"/>
      <c r="F19" s="39" t="s">
        <v>132</v>
      </c>
      <c r="G19" s="39">
        <v>0</v>
      </c>
      <c r="H19" s="39">
        <v>1</v>
      </c>
      <c r="I19" s="39" t="s">
        <v>131</v>
      </c>
      <c r="J19" s="39" t="s">
        <v>130</v>
      </c>
      <c r="K19" s="39" t="s">
        <v>128</v>
      </c>
      <c r="L19" s="39" t="s">
        <v>129</v>
      </c>
      <c r="M19" s="39" t="s">
        <v>128</v>
      </c>
      <c r="N19" s="39" t="s">
        <v>127</v>
      </c>
      <c r="O19" s="39" t="s">
        <v>126</v>
      </c>
      <c r="P19" s="39" t="s">
        <v>126</v>
      </c>
      <c r="Q19" s="39">
        <v>11478</v>
      </c>
      <c r="R19" s="39">
        <v>0</v>
      </c>
      <c r="S19" s="39">
        <v>2052</v>
      </c>
      <c r="T19" s="39">
        <v>2699389.49</v>
      </c>
      <c r="U19" s="39">
        <v>0</v>
      </c>
      <c r="V19" s="39">
        <v>137799.89000000001</v>
      </c>
      <c r="W19" s="39">
        <v>0</v>
      </c>
      <c r="X19" s="39">
        <v>243100.03</v>
      </c>
      <c r="Y19" s="39">
        <v>11801.08</v>
      </c>
      <c r="Z19" s="39">
        <v>6860</v>
      </c>
      <c r="AA19" s="39">
        <v>750</v>
      </c>
      <c r="AB19" s="39">
        <v>3079.24</v>
      </c>
      <c r="AC19" s="39">
        <v>12057.12</v>
      </c>
      <c r="AD19" s="39">
        <v>0</v>
      </c>
      <c r="AE19" s="39">
        <v>0</v>
      </c>
      <c r="AF19" s="39">
        <v>158.5</v>
      </c>
      <c r="AG19" s="39">
        <v>8724.85</v>
      </c>
      <c r="AH19" s="39">
        <v>0</v>
      </c>
      <c r="AI19" s="39">
        <v>0</v>
      </c>
      <c r="AJ19" s="39">
        <v>0</v>
      </c>
      <c r="AK19" s="39">
        <v>0</v>
      </c>
      <c r="AL19" s="39">
        <v>28694</v>
      </c>
      <c r="AM19" s="39">
        <v>23410</v>
      </c>
      <c r="AN19" s="39">
        <v>100128</v>
      </c>
      <c r="AO19" s="39">
        <v>1426401.49</v>
      </c>
      <c r="AP19" s="39">
        <v>0</v>
      </c>
      <c r="AQ19" s="39">
        <v>883389.68</v>
      </c>
      <c r="AR19" s="39">
        <v>67559.17</v>
      </c>
      <c r="AS19" s="39">
        <v>209134.37</v>
      </c>
      <c r="AT19" s="39">
        <v>0</v>
      </c>
      <c r="AU19" s="39">
        <v>112374.23</v>
      </c>
      <c r="AV19" s="39">
        <v>27356.81</v>
      </c>
      <c r="AW19" s="39">
        <v>4554.5</v>
      </c>
      <c r="AX19" s="39">
        <v>842.24</v>
      </c>
      <c r="AY19" s="39">
        <v>0</v>
      </c>
      <c r="AZ19" s="39">
        <v>49393.75</v>
      </c>
      <c r="BA19" s="39">
        <v>7675.2</v>
      </c>
      <c r="BB19" s="39">
        <v>56108.94</v>
      </c>
      <c r="BC19" s="39">
        <v>15498.48</v>
      </c>
      <c r="BD19" s="39">
        <v>34175.07</v>
      </c>
      <c r="BE19" s="39">
        <v>23952</v>
      </c>
      <c r="BF19" s="39">
        <v>7070.86</v>
      </c>
      <c r="BG19" s="39">
        <v>79689.259999999995</v>
      </c>
      <c r="BH19" s="39">
        <v>39351.49</v>
      </c>
      <c r="BI19" s="39">
        <v>0</v>
      </c>
      <c r="BJ19" s="39">
        <v>14806.98</v>
      </c>
      <c r="BK19" s="39">
        <v>14149.01</v>
      </c>
      <c r="BL19" s="39">
        <v>2538.42</v>
      </c>
      <c r="BM19" s="39">
        <v>126401.78</v>
      </c>
      <c r="BN19" s="39">
        <v>52545.760000000002</v>
      </c>
      <c r="BO19" s="39">
        <v>46990.23</v>
      </c>
      <c r="BP19" s="39">
        <v>32449.48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10945.75</v>
      </c>
      <c r="BW19" s="39">
        <v>0</v>
      </c>
      <c r="BX19" s="39">
        <v>0</v>
      </c>
      <c r="BY19" s="39">
        <v>6000</v>
      </c>
      <c r="BZ19" s="39">
        <v>0</v>
      </c>
      <c r="CA19" s="39">
        <v>0</v>
      </c>
      <c r="CC19" s="39">
        <v>12997.75</v>
      </c>
      <c r="CD19" s="39">
        <v>0</v>
      </c>
      <c r="CE19" s="39">
        <v>0</v>
      </c>
      <c r="CF19" s="39">
        <v>-46979</v>
      </c>
      <c r="CG19" s="39">
        <v>0</v>
      </c>
      <c r="CH19" s="39">
        <v>0</v>
      </c>
      <c r="CI19" s="39">
        <v>0</v>
      </c>
    </row>
    <row r="20" spans="1:87" x14ac:dyDescent="0.3">
      <c r="A20" s="39">
        <v>302</v>
      </c>
      <c r="B20" s="39">
        <v>2024</v>
      </c>
      <c r="C20" s="39" t="s">
        <v>209</v>
      </c>
      <c r="D20" s="39" t="s">
        <v>133</v>
      </c>
      <c r="E20" s="39"/>
      <c r="F20" s="39" t="s">
        <v>132</v>
      </c>
      <c r="G20" s="39">
        <v>0</v>
      </c>
      <c r="H20" s="39">
        <v>0</v>
      </c>
      <c r="I20" s="39" t="s">
        <v>131</v>
      </c>
      <c r="J20" s="39" t="s">
        <v>130</v>
      </c>
      <c r="K20" s="39" t="s">
        <v>128</v>
      </c>
      <c r="L20" s="39" t="s">
        <v>129</v>
      </c>
      <c r="M20" s="39" t="s">
        <v>128</v>
      </c>
      <c r="N20" s="39" t="s">
        <v>127</v>
      </c>
      <c r="O20" s="39" t="s">
        <v>126</v>
      </c>
      <c r="P20" s="39" t="s">
        <v>126</v>
      </c>
      <c r="Q20" s="39">
        <v>106489</v>
      </c>
      <c r="R20" s="39">
        <v>0</v>
      </c>
      <c r="S20" s="39">
        <v>11273</v>
      </c>
      <c r="T20" s="39">
        <v>1338460.27</v>
      </c>
      <c r="U20" s="39">
        <v>0</v>
      </c>
      <c r="V20" s="39">
        <v>87511.78</v>
      </c>
      <c r="W20" s="39">
        <v>0</v>
      </c>
      <c r="X20" s="39">
        <v>98168</v>
      </c>
      <c r="Y20" s="39">
        <v>46967.96</v>
      </c>
      <c r="Z20" s="39">
        <v>6480</v>
      </c>
      <c r="AA20" s="39">
        <v>0</v>
      </c>
      <c r="AB20" s="39">
        <v>80889.36</v>
      </c>
      <c r="AC20" s="39">
        <v>3343.64</v>
      </c>
      <c r="AD20" s="39">
        <v>0</v>
      </c>
      <c r="AE20" s="39">
        <v>0</v>
      </c>
      <c r="AF20" s="39">
        <v>2838.65</v>
      </c>
      <c r="AG20" s="39">
        <v>659.86</v>
      </c>
      <c r="AH20" s="39">
        <v>0</v>
      </c>
      <c r="AI20" s="39">
        <v>180013</v>
      </c>
      <c r="AJ20" s="39">
        <v>69.650000000000006</v>
      </c>
      <c r="AK20" s="39">
        <v>0</v>
      </c>
      <c r="AL20" s="39">
        <v>3982</v>
      </c>
      <c r="AM20" s="39">
        <v>9170</v>
      </c>
      <c r="AN20" s="39">
        <v>50511</v>
      </c>
      <c r="AO20" s="39">
        <v>725469.62</v>
      </c>
      <c r="AP20" s="39">
        <v>0</v>
      </c>
      <c r="AQ20" s="39">
        <v>347094.85</v>
      </c>
      <c r="AR20" s="39">
        <v>18010.54</v>
      </c>
      <c r="AS20" s="39">
        <v>69552.72</v>
      </c>
      <c r="AT20" s="39">
        <v>0</v>
      </c>
      <c r="AU20" s="39">
        <v>287642</v>
      </c>
      <c r="AV20" s="39">
        <v>7150.59</v>
      </c>
      <c r="AW20" s="39">
        <v>3485.64</v>
      </c>
      <c r="AX20" s="39">
        <v>324</v>
      </c>
      <c r="AY20" s="39">
        <v>0</v>
      </c>
      <c r="AZ20" s="39">
        <v>16259.38</v>
      </c>
      <c r="BA20" s="39">
        <v>2687.92</v>
      </c>
      <c r="BB20" s="39">
        <v>31199.02</v>
      </c>
      <c r="BC20" s="39">
        <v>5976.68</v>
      </c>
      <c r="BD20" s="39">
        <v>18550.849999999999</v>
      </c>
      <c r="BE20" s="39">
        <v>48944</v>
      </c>
      <c r="BF20" s="39">
        <v>3855.36</v>
      </c>
      <c r="BG20" s="39">
        <v>28626.66</v>
      </c>
      <c r="BH20" s="39">
        <v>16713.41</v>
      </c>
      <c r="BI20" s="39">
        <v>0</v>
      </c>
      <c r="BJ20" s="39">
        <v>10140.540000000001</v>
      </c>
      <c r="BK20" s="39">
        <v>6031.25</v>
      </c>
      <c r="BL20" s="39">
        <v>661.37</v>
      </c>
      <c r="BM20" s="39">
        <v>45568.95</v>
      </c>
      <c r="BN20" s="39">
        <v>875</v>
      </c>
      <c r="BO20" s="39">
        <v>41383.9</v>
      </c>
      <c r="BP20" s="39">
        <v>45274.27</v>
      </c>
      <c r="BQ20" s="39">
        <v>0</v>
      </c>
      <c r="BR20" s="39">
        <v>0</v>
      </c>
      <c r="BS20" s="39">
        <v>0</v>
      </c>
      <c r="BT20" s="39">
        <v>147905.29</v>
      </c>
      <c r="BU20" s="39">
        <v>31870.36</v>
      </c>
      <c r="BV20" s="39">
        <v>7299</v>
      </c>
      <c r="BW20" s="39">
        <v>0</v>
      </c>
      <c r="BX20" s="39">
        <v>0</v>
      </c>
      <c r="BY20" s="39">
        <v>6000</v>
      </c>
      <c r="BZ20" s="39">
        <v>0</v>
      </c>
      <c r="CA20" s="39">
        <v>0</v>
      </c>
      <c r="CC20" s="39">
        <v>0</v>
      </c>
      <c r="CD20" s="39">
        <v>15984</v>
      </c>
      <c r="CE20" s="39">
        <v>5335</v>
      </c>
      <c r="CF20" s="39">
        <v>48658</v>
      </c>
      <c r="CG20" s="39">
        <v>2588</v>
      </c>
      <c r="CH20" s="39">
        <v>0</v>
      </c>
      <c r="CI20" s="39">
        <v>307</v>
      </c>
    </row>
    <row r="21" spans="1:87" x14ac:dyDescent="0.3">
      <c r="A21" s="39">
        <v>302</v>
      </c>
      <c r="B21" s="39">
        <v>2025</v>
      </c>
      <c r="C21" s="39" t="s">
        <v>208</v>
      </c>
      <c r="D21" s="39" t="s">
        <v>133</v>
      </c>
      <c r="E21" s="39"/>
      <c r="F21" s="39" t="s">
        <v>132</v>
      </c>
      <c r="G21" s="39">
        <v>0</v>
      </c>
      <c r="H21" s="39">
        <v>0</v>
      </c>
      <c r="I21" s="39" t="s">
        <v>131</v>
      </c>
      <c r="J21" s="39" t="s">
        <v>130</v>
      </c>
      <c r="K21" s="39" t="s">
        <v>128</v>
      </c>
      <c r="L21" s="39" t="s">
        <v>129</v>
      </c>
      <c r="M21" s="39" t="s">
        <v>128</v>
      </c>
      <c r="N21" s="39" t="s">
        <v>127</v>
      </c>
      <c r="O21" s="39" t="s">
        <v>126</v>
      </c>
      <c r="P21" s="39" t="s">
        <v>126</v>
      </c>
      <c r="Q21" s="39">
        <v>103938</v>
      </c>
      <c r="R21" s="39">
        <v>0</v>
      </c>
      <c r="S21" s="39">
        <v>7554</v>
      </c>
      <c r="T21" s="39">
        <v>1335886.3500000001</v>
      </c>
      <c r="U21" s="39">
        <v>0</v>
      </c>
      <c r="V21" s="39">
        <v>60051.77</v>
      </c>
      <c r="W21" s="39">
        <v>0</v>
      </c>
      <c r="X21" s="39">
        <v>22194.99</v>
      </c>
      <c r="Y21" s="39">
        <v>9057.68</v>
      </c>
      <c r="Z21" s="39">
        <v>6401.35</v>
      </c>
      <c r="AA21" s="39">
        <v>22385</v>
      </c>
      <c r="AB21" s="39">
        <v>10998.02</v>
      </c>
      <c r="AC21" s="39">
        <v>16190.15</v>
      </c>
      <c r="AD21" s="39">
        <v>7600.9</v>
      </c>
      <c r="AE21" s="39">
        <v>504</v>
      </c>
      <c r="AF21" s="39">
        <v>10642.7</v>
      </c>
      <c r="AG21" s="39">
        <v>18597.73</v>
      </c>
      <c r="AH21" s="39">
        <v>0</v>
      </c>
      <c r="AI21" s="39">
        <v>0</v>
      </c>
      <c r="AJ21" s="39">
        <v>0</v>
      </c>
      <c r="AK21" s="39">
        <v>0</v>
      </c>
      <c r="AL21" s="39">
        <v>14502</v>
      </c>
      <c r="AM21" s="39">
        <v>14840</v>
      </c>
      <c r="AN21" s="39">
        <v>75445</v>
      </c>
      <c r="AO21" s="39">
        <v>925416.51</v>
      </c>
      <c r="AP21" s="39">
        <v>1641.84</v>
      </c>
      <c r="AQ21" s="39">
        <v>232046.41</v>
      </c>
      <c r="AR21" s="39">
        <v>73329.710000000006</v>
      </c>
      <c r="AS21" s="39">
        <v>59121.42</v>
      </c>
      <c r="AT21" s="39">
        <v>0</v>
      </c>
      <c r="AU21" s="39">
        <v>33842.74</v>
      </c>
      <c r="AV21" s="39">
        <v>797.45</v>
      </c>
      <c r="AW21" s="39">
        <v>1125</v>
      </c>
      <c r="AX21" s="39">
        <v>10275.15</v>
      </c>
      <c r="AY21" s="39">
        <v>0</v>
      </c>
      <c r="AZ21" s="39">
        <v>6010.19</v>
      </c>
      <c r="BA21" s="39">
        <v>0</v>
      </c>
      <c r="BB21" s="39">
        <v>3386.69</v>
      </c>
      <c r="BC21" s="39">
        <v>3353.58</v>
      </c>
      <c r="BD21" s="39">
        <v>31106.7</v>
      </c>
      <c r="BE21" s="39">
        <v>34048</v>
      </c>
      <c r="BF21" s="39">
        <v>5258.88</v>
      </c>
      <c r="BG21" s="39">
        <v>36745.79</v>
      </c>
      <c r="BH21" s="39">
        <v>6220.75</v>
      </c>
      <c r="BI21" s="39">
        <v>0</v>
      </c>
      <c r="BJ21" s="39">
        <v>6561.4</v>
      </c>
      <c r="BK21" s="39">
        <v>8422.6299999999992</v>
      </c>
      <c r="BL21" s="39">
        <v>2312.88</v>
      </c>
      <c r="BM21" s="39">
        <v>58659.63</v>
      </c>
      <c r="BN21" s="39">
        <v>175</v>
      </c>
      <c r="BO21" s="39">
        <v>32211.95</v>
      </c>
      <c r="BP21" s="39">
        <v>30005.34</v>
      </c>
      <c r="BQ21" s="39">
        <v>0</v>
      </c>
      <c r="BR21" s="39">
        <v>0</v>
      </c>
      <c r="BS21" s="39">
        <v>0</v>
      </c>
      <c r="BT21" s="39">
        <v>0</v>
      </c>
      <c r="BU21" s="39">
        <v>0</v>
      </c>
      <c r="BV21" s="39">
        <v>7521.25</v>
      </c>
      <c r="BW21" s="39">
        <v>0</v>
      </c>
      <c r="BX21" s="39">
        <v>0</v>
      </c>
      <c r="BY21" s="39">
        <v>6000</v>
      </c>
      <c r="BZ21" s="39">
        <v>0</v>
      </c>
      <c r="CA21" s="39">
        <v>0</v>
      </c>
      <c r="CC21" s="39">
        <v>0</v>
      </c>
      <c r="CD21" s="39">
        <v>9242.25</v>
      </c>
      <c r="CE21" s="39">
        <v>46989</v>
      </c>
      <c r="CF21" s="39">
        <v>80171</v>
      </c>
      <c r="CG21" s="39">
        <v>5833</v>
      </c>
      <c r="CH21" s="39">
        <v>0</v>
      </c>
      <c r="CI21" s="39">
        <v>0</v>
      </c>
    </row>
    <row r="22" spans="1:87" ht="26.4" x14ac:dyDescent="0.3">
      <c r="A22" s="39">
        <v>302</v>
      </c>
      <c r="B22" s="39">
        <v>2026</v>
      </c>
      <c r="C22" s="39" t="s">
        <v>207</v>
      </c>
      <c r="D22" s="39" t="s">
        <v>133</v>
      </c>
      <c r="E22" s="39"/>
      <c r="F22" s="39" t="s">
        <v>132</v>
      </c>
      <c r="G22" s="39">
        <v>0</v>
      </c>
      <c r="H22" s="39">
        <v>1</v>
      </c>
      <c r="I22" s="39" t="s">
        <v>131</v>
      </c>
      <c r="J22" s="39" t="s">
        <v>130</v>
      </c>
      <c r="K22" s="39" t="s">
        <v>128</v>
      </c>
      <c r="L22" s="39" t="s">
        <v>129</v>
      </c>
      <c r="M22" s="39" t="s">
        <v>128</v>
      </c>
      <c r="N22" s="39" t="s">
        <v>127</v>
      </c>
      <c r="O22" s="39" t="s">
        <v>126</v>
      </c>
      <c r="P22" s="39" t="s">
        <v>126</v>
      </c>
      <c r="Q22" s="39">
        <v>-135947</v>
      </c>
      <c r="R22" s="39">
        <v>0</v>
      </c>
      <c r="S22" s="39">
        <v>0</v>
      </c>
      <c r="T22" s="39">
        <v>2620081.4500000002</v>
      </c>
      <c r="U22" s="39">
        <v>0</v>
      </c>
      <c r="V22" s="39">
        <v>71966.67</v>
      </c>
      <c r="W22" s="39">
        <v>0</v>
      </c>
      <c r="X22" s="39">
        <v>104960</v>
      </c>
      <c r="Y22" s="39">
        <v>13582.8</v>
      </c>
      <c r="Z22" s="39">
        <v>4200</v>
      </c>
      <c r="AA22" s="39">
        <v>3202.53</v>
      </c>
      <c r="AB22" s="39">
        <v>33485.800000000003</v>
      </c>
      <c r="AC22" s="39">
        <v>19486.32</v>
      </c>
      <c r="AD22" s="39">
        <v>0</v>
      </c>
      <c r="AE22" s="39">
        <v>0</v>
      </c>
      <c r="AF22" s="39">
        <v>190.1</v>
      </c>
      <c r="AG22" s="39">
        <v>11124.6</v>
      </c>
      <c r="AH22" s="39"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23200</v>
      </c>
      <c r="AN22" s="39">
        <v>102748</v>
      </c>
      <c r="AO22" s="39">
        <v>1591656.27</v>
      </c>
      <c r="AP22" s="39">
        <v>0</v>
      </c>
      <c r="AQ22" s="39">
        <v>490786</v>
      </c>
      <c r="AR22" s="39">
        <v>59060</v>
      </c>
      <c r="AS22" s="39">
        <v>163396</v>
      </c>
      <c r="AT22" s="39">
        <v>0</v>
      </c>
      <c r="AU22" s="39">
        <v>83719</v>
      </c>
      <c r="AV22" s="39">
        <v>6043</v>
      </c>
      <c r="AW22" s="39">
        <v>2350</v>
      </c>
      <c r="AX22" s="39">
        <v>869</v>
      </c>
      <c r="AY22" s="39">
        <v>0</v>
      </c>
      <c r="AZ22" s="39">
        <v>27273</v>
      </c>
      <c r="BA22" s="39">
        <v>3764</v>
      </c>
      <c r="BB22" s="39">
        <v>52908</v>
      </c>
      <c r="BC22" s="39">
        <v>5883</v>
      </c>
      <c r="BD22" s="39">
        <v>33189</v>
      </c>
      <c r="BE22" s="39">
        <v>41496</v>
      </c>
      <c r="BF22" s="39">
        <v>13498</v>
      </c>
      <c r="BG22" s="39">
        <v>50753</v>
      </c>
      <c r="BH22" s="39">
        <v>23586</v>
      </c>
      <c r="BI22" s="39">
        <v>0</v>
      </c>
      <c r="BJ22" s="39">
        <v>39149</v>
      </c>
      <c r="BK22" s="39">
        <v>14241</v>
      </c>
      <c r="BL22" s="39">
        <v>10082</v>
      </c>
      <c r="BM22" s="39">
        <v>96303</v>
      </c>
      <c r="BN22" s="39">
        <v>46476</v>
      </c>
      <c r="BO22" s="39">
        <v>59412</v>
      </c>
      <c r="BP22" s="39">
        <v>32092</v>
      </c>
      <c r="BQ22" s="39">
        <v>0</v>
      </c>
      <c r="BR22" s="39">
        <v>0</v>
      </c>
      <c r="BS22" s="39">
        <v>2018</v>
      </c>
      <c r="BT22" s="39">
        <v>0</v>
      </c>
      <c r="BU22" s="39">
        <v>0</v>
      </c>
      <c r="BV22" s="39">
        <v>10527</v>
      </c>
      <c r="BW22" s="39">
        <v>0</v>
      </c>
      <c r="BX22" s="39">
        <v>2018</v>
      </c>
      <c r="BY22" s="39">
        <v>6000</v>
      </c>
      <c r="BZ22" s="39">
        <v>0</v>
      </c>
      <c r="CA22" s="39">
        <v>0</v>
      </c>
      <c r="CC22" s="39">
        <v>0</v>
      </c>
      <c r="CD22" s="39">
        <v>12545</v>
      </c>
      <c r="CE22" s="39">
        <v>31758</v>
      </c>
      <c r="CF22" s="39">
        <v>-109479</v>
      </c>
      <c r="CG22" s="39">
        <v>0</v>
      </c>
      <c r="CH22" s="39">
        <v>0</v>
      </c>
      <c r="CI22" s="39">
        <v>0</v>
      </c>
    </row>
    <row r="23" spans="1:87" ht="26.4" x14ac:dyDescent="0.3">
      <c r="A23" s="39">
        <v>302</v>
      </c>
      <c r="B23" s="39">
        <v>2027</v>
      </c>
      <c r="C23" s="39" t="s">
        <v>206</v>
      </c>
      <c r="D23" s="39" t="s">
        <v>133</v>
      </c>
      <c r="E23" s="39"/>
      <c r="F23" s="39" t="s">
        <v>132</v>
      </c>
      <c r="G23" s="39">
        <v>0</v>
      </c>
      <c r="H23" s="39">
        <v>0</v>
      </c>
      <c r="I23" s="39" t="s">
        <v>131</v>
      </c>
      <c r="J23" s="39" t="s">
        <v>130</v>
      </c>
      <c r="K23" s="39" t="s">
        <v>128</v>
      </c>
      <c r="L23" s="39" t="s">
        <v>129</v>
      </c>
      <c r="M23" s="39" t="s">
        <v>128</v>
      </c>
      <c r="N23" s="39" t="s">
        <v>127</v>
      </c>
      <c r="O23" s="39" t="s">
        <v>126</v>
      </c>
      <c r="P23" s="39" t="s">
        <v>126</v>
      </c>
      <c r="Q23" s="39">
        <v>15832</v>
      </c>
      <c r="R23" s="39">
        <v>0</v>
      </c>
      <c r="S23" s="39">
        <v>1</v>
      </c>
      <c r="T23" s="39">
        <v>1556979.75</v>
      </c>
      <c r="U23" s="39">
        <v>0</v>
      </c>
      <c r="V23" s="39">
        <v>53815.3</v>
      </c>
      <c r="W23" s="39">
        <v>0</v>
      </c>
      <c r="X23" s="39">
        <v>86858.98</v>
      </c>
      <c r="Y23" s="39">
        <v>9478.76</v>
      </c>
      <c r="Z23" s="39">
        <v>0</v>
      </c>
      <c r="AA23" s="39">
        <v>456</v>
      </c>
      <c r="AB23" s="39">
        <v>6959.72</v>
      </c>
      <c r="AC23" s="39">
        <v>24168.99</v>
      </c>
      <c r="AD23" s="39">
        <v>0</v>
      </c>
      <c r="AE23" s="39">
        <v>3163.07</v>
      </c>
      <c r="AF23" s="39">
        <v>1063.55</v>
      </c>
      <c r="AG23" s="39">
        <v>7373.41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16380</v>
      </c>
      <c r="AN23" s="39">
        <v>25396</v>
      </c>
      <c r="AO23" s="39">
        <v>1021887.35</v>
      </c>
      <c r="AP23" s="39">
        <v>7411.61</v>
      </c>
      <c r="AQ23" s="39">
        <v>262166.12</v>
      </c>
      <c r="AR23" s="39">
        <v>34847.699999999997</v>
      </c>
      <c r="AS23" s="39">
        <v>52336.44</v>
      </c>
      <c r="AT23" s="39">
        <v>0</v>
      </c>
      <c r="AU23" s="39">
        <v>20965.04</v>
      </c>
      <c r="AV23" s="39">
        <v>13126.03</v>
      </c>
      <c r="AW23" s="39">
        <v>1019.9</v>
      </c>
      <c r="AX23" s="39">
        <v>970.16</v>
      </c>
      <c r="AY23" s="39">
        <v>0</v>
      </c>
      <c r="AZ23" s="39">
        <v>11660.06</v>
      </c>
      <c r="BA23" s="39">
        <v>1251.5</v>
      </c>
      <c r="BB23" s="39">
        <v>25304.2</v>
      </c>
      <c r="BC23" s="39">
        <v>2662.19</v>
      </c>
      <c r="BD23" s="39">
        <v>17141.759999999998</v>
      </c>
      <c r="BE23" s="39">
        <v>20881</v>
      </c>
      <c r="BF23" s="39">
        <v>14189.47</v>
      </c>
      <c r="BG23" s="39">
        <v>24639.47</v>
      </c>
      <c r="BH23" s="39">
        <v>13430.16</v>
      </c>
      <c r="BI23" s="39">
        <v>0</v>
      </c>
      <c r="BJ23" s="39">
        <v>12305.81</v>
      </c>
      <c r="BK23" s="39">
        <v>9308.83</v>
      </c>
      <c r="BL23" s="39">
        <v>813.04</v>
      </c>
      <c r="BM23" s="39">
        <v>45580.08</v>
      </c>
      <c r="BN23" s="39">
        <v>50222.65</v>
      </c>
      <c r="BO23" s="39">
        <v>107484.33</v>
      </c>
      <c r="BP23" s="39">
        <v>29455.63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39">
        <v>7982</v>
      </c>
      <c r="BW23" s="39">
        <v>0</v>
      </c>
      <c r="BX23" s="39">
        <v>0</v>
      </c>
      <c r="BY23" s="39">
        <v>6000</v>
      </c>
      <c r="BZ23" s="39">
        <v>0</v>
      </c>
      <c r="CA23" s="39">
        <v>0</v>
      </c>
      <c r="CC23" s="39">
        <v>0</v>
      </c>
      <c r="CD23" s="39">
        <v>7591</v>
      </c>
      <c r="CE23" s="39">
        <v>6865</v>
      </c>
      <c r="CF23" s="39">
        <v>0</v>
      </c>
      <c r="CG23" s="39">
        <v>392</v>
      </c>
      <c r="CH23" s="39">
        <v>0</v>
      </c>
      <c r="CI23" s="39">
        <v>0</v>
      </c>
    </row>
    <row r="24" spans="1:87" ht="26.4" x14ac:dyDescent="0.3">
      <c r="A24" s="39">
        <v>302</v>
      </c>
      <c r="B24" s="39">
        <v>2028</v>
      </c>
      <c r="C24" s="39" t="s">
        <v>205</v>
      </c>
      <c r="D24" s="39" t="s">
        <v>133</v>
      </c>
      <c r="E24" s="39"/>
      <c r="F24" s="39" t="s">
        <v>132</v>
      </c>
      <c r="G24" s="39">
        <v>0</v>
      </c>
      <c r="H24" s="39">
        <v>0</v>
      </c>
      <c r="I24" s="39" t="s">
        <v>131</v>
      </c>
      <c r="J24" s="39" t="s">
        <v>130</v>
      </c>
      <c r="K24" s="39" t="s">
        <v>128</v>
      </c>
      <c r="L24" s="39" t="s">
        <v>129</v>
      </c>
      <c r="M24" s="39" t="s">
        <v>128</v>
      </c>
      <c r="N24" s="39" t="s">
        <v>127</v>
      </c>
      <c r="O24" s="39" t="s">
        <v>126</v>
      </c>
      <c r="P24" s="39" t="s">
        <v>126</v>
      </c>
      <c r="Q24" s="39">
        <v>4815</v>
      </c>
      <c r="R24" s="39">
        <v>0</v>
      </c>
      <c r="S24" s="39">
        <v>834</v>
      </c>
      <c r="T24" s="39">
        <v>1198650.4099999999</v>
      </c>
      <c r="U24" s="39">
        <v>0</v>
      </c>
      <c r="V24" s="39">
        <v>41777.660000000003</v>
      </c>
      <c r="W24" s="39">
        <v>0</v>
      </c>
      <c r="X24" s="39">
        <v>50420</v>
      </c>
      <c r="Y24" s="39">
        <v>13309.38</v>
      </c>
      <c r="Z24" s="39">
        <v>500</v>
      </c>
      <c r="AA24" s="39">
        <v>1544</v>
      </c>
      <c r="AB24" s="39">
        <v>7530.63</v>
      </c>
      <c r="AC24" s="39">
        <v>948.33</v>
      </c>
      <c r="AD24" s="39">
        <v>12025.12</v>
      </c>
      <c r="AE24" s="39">
        <v>150</v>
      </c>
      <c r="AF24" s="39">
        <v>279.8</v>
      </c>
      <c r="AG24" s="39">
        <v>11062.87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10880</v>
      </c>
      <c r="AN24" s="39">
        <v>105669</v>
      </c>
      <c r="AO24" s="39">
        <v>754410.67</v>
      </c>
      <c r="AP24" s="39">
        <v>0</v>
      </c>
      <c r="AQ24" s="39">
        <v>227511</v>
      </c>
      <c r="AR24" s="39">
        <v>34847.360000000001</v>
      </c>
      <c r="AS24" s="39">
        <v>85896.82</v>
      </c>
      <c r="AT24" s="39">
        <v>0</v>
      </c>
      <c r="AU24" s="39">
        <v>29864.06</v>
      </c>
      <c r="AV24" s="39">
        <v>7760.52</v>
      </c>
      <c r="AW24" s="39">
        <v>750</v>
      </c>
      <c r="AX24" s="39">
        <v>1021.99</v>
      </c>
      <c r="AY24" s="39">
        <v>0</v>
      </c>
      <c r="AZ24" s="39">
        <v>8962.65</v>
      </c>
      <c r="BA24" s="39">
        <v>993.74</v>
      </c>
      <c r="BB24" s="39">
        <v>17121.22</v>
      </c>
      <c r="BC24" s="39">
        <v>1352.23</v>
      </c>
      <c r="BD24" s="39">
        <v>12250.13</v>
      </c>
      <c r="BE24" s="39">
        <v>20881</v>
      </c>
      <c r="BF24" s="39">
        <v>10086.18</v>
      </c>
      <c r="BG24" s="39">
        <v>10010.86</v>
      </c>
      <c r="BH24" s="39">
        <v>8818.64</v>
      </c>
      <c r="BI24" s="39">
        <v>0</v>
      </c>
      <c r="BJ24" s="39">
        <v>12160.44</v>
      </c>
      <c r="BK24" s="39">
        <v>6291.02</v>
      </c>
      <c r="BL24" s="39">
        <v>418.61</v>
      </c>
      <c r="BM24" s="39">
        <v>76089.41</v>
      </c>
      <c r="BN24" s="39">
        <v>3325</v>
      </c>
      <c r="BO24" s="39">
        <v>74729.47</v>
      </c>
      <c r="BP24" s="39">
        <v>27075.18</v>
      </c>
      <c r="BQ24" s="39">
        <v>0</v>
      </c>
      <c r="BR24" s="39">
        <v>0</v>
      </c>
      <c r="BS24" s="39">
        <v>167</v>
      </c>
      <c r="BT24" s="39">
        <v>0</v>
      </c>
      <c r="BU24" s="39">
        <v>0</v>
      </c>
      <c r="BV24" s="39">
        <v>6880</v>
      </c>
      <c r="BW24" s="39">
        <v>0</v>
      </c>
      <c r="BX24" s="39">
        <v>167</v>
      </c>
      <c r="BY24" s="39">
        <v>6000</v>
      </c>
      <c r="BZ24" s="39">
        <v>0</v>
      </c>
      <c r="CA24" s="39">
        <v>0</v>
      </c>
      <c r="CC24" s="39">
        <v>0</v>
      </c>
      <c r="CD24" s="39">
        <v>7881</v>
      </c>
      <c r="CE24" s="39">
        <v>26767</v>
      </c>
      <c r="CF24" s="39">
        <v>0</v>
      </c>
      <c r="CG24" s="39">
        <v>0</v>
      </c>
      <c r="CH24" s="39">
        <v>0</v>
      </c>
      <c r="CI24" s="39">
        <v>0</v>
      </c>
    </row>
    <row r="25" spans="1:87" ht="26.4" x14ac:dyDescent="0.3">
      <c r="A25" s="39">
        <v>302</v>
      </c>
      <c r="B25" s="39">
        <v>2029</v>
      </c>
      <c r="C25" s="39" t="s">
        <v>204</v>
      </c>
      <c r="D25" s="39" t="s">
        <v>180</v>
      </c>
      <c r="E25" s="39" t="s">
        <v>203</v>
      </c>
      <c r="F25" s="39" t="s">
        <v>132</v>
      </c>
      <c r="G25" s="39">
        <v>0</v>
      </c>
      <c r="H25" s="39">
        <v>1</v>
      </c>
      <c r="I25" s="39" t="s">
        <v>131</v>
      </c>
      <c r="J25" s="39" t="s">
        <v>130</v>
      </c>
      <c r="K25" s="39" t="s">
        <v>128</v>
      </c>
      <c r="L25" s="39" t="s">
        <v>129</v>
      </c>
      <c r="M25" s="39" t="s">
        <v>128</v>
      </c>
      <c r="N25" s="39" t="s">
        <v>127</v>
      </c>
      <c r="O25" s="39" t="s">
        <v>126</v>
      </c>
      <c r="P25" s="39" t="s">
        <v>126</v>
      </c>
      <c r="Q25" s="39">
        <v>-8393</v>
      </c>
      <c r="R25" s="39">
        <v>0</v>
      </c>
      <c r="S25" s="39">
        <v>16023</v>
      </c>
      <c r="T25" s="39">
        <v>2422078.41</v>
      </c>
      <c r="U25" s="39">
        <v>0</v>
      </c>
      <c r="V25" s="39">
        <v>163065.59</v>
      </c>
      <c r="W25" s="39">
        <v>0</v>
      </c>
      <c r="X25" s="39">
        <v>230330.04</v>
      </c>
      <c r="Y25" s="39">
        <v>18078.18</v>
      </c>
      <c r="Z25" s="39">
        <v>800</v>
      </c>
      <c r="AA25" s="39">
        <v>0</v>
      </c>
      <c r="AB25" s="39">
        <v>20769.8</v>
      </c>
      <c r="AC25" s="39">
        <v>16192.17</v>
      </c>
      <c r="AD25" s="39">
        <v>0</v>
      </c>
      <c r="AE25" s="39">
        <v>0</v>
      </c>
      <c r="AF25" s="39">
        <v>-1909.08</v>
      </c>
      <c r="AG25" s="39">
        <v>194.94</v>
      </c>
      <c r="AH25" s="39">
        <v>0</v>
      </c>
      <c r="AI25" s="39">
        <v>0</v>
      </c>
      <c r="AJ25" s="39">
        <v>0</v>
      </c>
      <c r="AK25" s="39">
        <v>0</v>
      </c>
      <c r="AL25" s="39">
        <v>1590</v>
      </c>
      <c r="AM25" s="39">
        <v>19320</v>
      </c>
      <c r="AN25" s="39">
        <v>69700</v>
      </c>
      <c r="AO25" s="39">
        <v>1194784.77</v>
      </c>
      <c r="AP25" s="39">
        <v>0</v>
      </c>
      <c r="AQ25" s="39">
        <v>719444.72</v>
      </c>
      <c r="AR25" s="39">
        <v>122117.82</v>
      </c>
      <c r="AS25" s="39">
        <v>78678.48</v>
      </c>
      <c r="AT25" s="39">
        <v>74358.259999999995</v>
      </c>
      <c r="AU25" s="39">
        <v>155554.73000000001</v>
      </c>
      <c r="AV25" s="39">
        <v>0</v>
      </c>
      <c r="AW25" s="39">
        <v>4545.3900000000003</v>
      </c>
      <c r="AX25" s="39">
        <v>665.85</v>
      </c>
      <c r="AY25" s="39">
        <v>0</v>
      </c>
      <c r="AZ25" s="39">
        <v>22760.3</v>
      </c>
      <c r="BA25" s="39">
        <v>490.1</v>
      </c>
      <c r="BB25" s="39">
        <v>2617.0100000000002</v>
      </c>
      <c r="BC25" s="39">
        <v>21888.59</v>
      </c>
      <c r="BD25" s="39">
        <v>48290.17</v>
      </c>
      <c r="BE25" s="39">
        <v>26112</v>
      </c>
      <c r="BF25" s="39">
        <v>25879.52</v>
      </c>
      <c r="BG25" s="39">
        <v>48162.71</v>
      </c>
      <c r="BH25" s="39">
        <v>14444.91</v>
      </c>
      <c r="BI25" s="39">
        <v>0</v>
      </c>
      <c r="BJ25" s="39">
        <v>20328.990000000002</v>
      </c>
      <c r="BK25" s="39">
        <v>11935.03</v>
      </c>
      <c r="BL25" s="39">
        <v>11289.79</v>
      </c>
      <c r="BM25" s="39">
        <v>65451.33</v>
      </c>
      <c r="BN25" s="39">
        <v>102736.65</v>
      </c>
      <c r="BO25" s="39">
        <v>137397.57</v>
      </c>
      <c r="BP25" s="39">
        <v>37411.360000000001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9199.75</v>
      </c>
      <c r="BW25" s="39">
        <v>0</v>
      </c>
      <c r="BX25" s="39">
        <v>0</v>
      </c>
      <c r="BY25" s="39">
        <v>6000</v>
      </c>
      <c r="BZ25" s="39">
        <v>0</v>
      </c>
      <c r="CA25" s="39">
        <v>0</v>
      </c>
      <c r="CC25" s="39">
        <v>0</v>
      </c>
      <c r="CD25" s="39">
        <v>14104.75</v>
      </c>
      <c r="CE25" s="39">
        <v>4471</v>
      </c>
      <c r="CF25" s="39">
        <v>0</v>
      </c>
      <c r="CG25" s="39">
        <v>11118</v>
      </c>
      <c r="CH25" s="39">
        <v>0</v>
      </c>
      <c r="CI25" s="39">
        <v>0</v>
      </c>
    </row>
    <row r="26" spans="1:87" ht="26.4" x14ac:dyDescent="0.3">
      <c r="A26" s="39">
        <v>302</v>
      </c>
      <c r="B26" s="39">
        <v>2031</v>
      </c>
      <c r="C26" s="39" t="s">
        <v>202</v>
      </c>
      <c r="D26" s="39" t="s">
        <v>133</v>
      </c>
      <c r="E26" s="39"/>
      <c r="F26" s="39" t="s">
        <v>132</v>
      </c>
      <c r="G26" s="39">
        <v>0</v>
      </c>
      <c r="H26" s="39">
        <v>1</v>
      </c>
      <c r="I26" s="39" t="s">
        <v>131</v>
      </c>
      <c r="J26" s="39" t="s">
        <v>130</v>
      </c>
      <c r="K26" s="39" t="s">
        <v>128</v>
      </c>
      <c r="L26" s="39" t="s">
        <v>129</v>
      </c>
      <c r="M26" s="39" t="s">
        <v>128</v>
      </c>
      <c r="N26" s="39" t="s">
        <v>127</v>
      </c>
      <c r="O26" s="39" t="s">
        <v>126</v>
      </c>
      <c r="P26" s="39" t="s">
        <v>126</v>
      </c>
      <c r="Q26" s="39">
        <v>-35997</v>
      </c>
      <c r="R26" s="39">
        <v>0</v>
      </c>
      <c r="S26" s="39">
        <v>168</v>
      </c>
      <c r="T26" s="39">
        <v>1145539.99</v>
      </c>
      <c r="U26" s="39">
        <v>0</v>
      </c>
      <c r="V26" s="39">
        <v>32964.019999999997</v>
      </c>
      <c r="W26" s="39">
        <v>0</v>
      </c>
      <c r="X26" s="39">
        <v>79355.02</v>
      </c>
      <c r="Y26" s="39">
        <v>8917</v>
      </c>
      <c r="Z26" s="39">
        <v>1850</v>
      </c>
      <c r="AA26" s="39">
        <v>15054.77</v>
      </c>
      <c r="AB26" s="39">
        <v>4086.02</v>
      </c>
      <c r="AC26" s="39">
        <v>6509.45</v>
      </c>
      <c r="AD26" s="39">
        <v>10571.55</v>
      </c>
      <c r="AE26" s="39">
        <v>0</v>
      </c>
      <c r="AF26" s="39">
        <v>-3269.58</v>
      </c>
      <c r="AG26" s="39">
        <v>8641.67</v>
      </c>
      <c r="AH26" s="39">
        <v>0</v>
      </c>
      <c r="AI26" s="39">
        <v>0</v>
      </c>
      <c r="AJ26" s="39">
        <v>0</v>
      </c>
      <c r="AK26" s="39">
        <v>0</v>
      </c>
      <c r="AL26" s="39">
        <v>5479</v>
      </c>
      <c r="AM26" s="39">
        <v>8680</v>
      </c>
      <c r="AN26" s="39">
        <v>45251</v>
      </c>
      <c r="AO26" s="39">
        <v>680383.3</v>
      </c>
      <c r="AP26" s="39">
        <v>0</v>
      </c>
      <c r="AQ26" s="39">
        <v>330857.21999999997</v>
      </c>
      <c r="AR26" s="39">
        <v>34010.78</v>
      </c>
      <c r="AS26" s="39">
        <v>76277.52</v>
      </c>
      <c r="AT26" s="39">
        <v>0</v>
      </c>
      <c r="AU26" s="39">
        <v>28534.799999999999</v>
      </c>
      <c r="AV26" s="39">
        <v>1954.07</v>
      </c>
      <c r="AW26" s="39">
        <v>1751</v>
      </c>
      <c r="AX26" s="39">
        <v>290.81</v>
      </c>
      <c r="AY26" s="39">
        <v>0</v>
      </c>
      <c r="AZ26" s="39">
        <v>5317.44</v>
      </c>
      <c r="BA26" s="39">
        <v>2410</v>
      </c>
      <c r="BB26" s="39">
        <v>19269.38</v>
      </c>
      <c r="BC26" s="39">
        <v>3312.12</v>
      </c>
      <c r="BD26" s="39">
        <v>4913.6400000000003</v>
      </c>
      <c r="BE26" s="39">
        <v>4019.2</v>
      </c>
      <c r="BF26" s="39">
        <v>7890.06</v>
      </c>
      <c r="BG26" s="39">
        <v>9187.33</v>
      </c>
      <c r="BH26" s="39">
        <v>9870.9599999999991</v>
      </c>
      <c r="BI26" s="39">
        <v>0</v>
      </c>
      <c r="BJ26" s="39">
        <v>4070.08</v>
      </c>
      <c r="BK26" s="39">
        <v>5172.7700000000004</v>
      </c>
      <c r="BL26" s="39">
        <v>7823.58</v>
      </c>
      <c r="BM26" s="39">
        <v>41711.879999999997</v>
      </c>
      <c r="BN26" s="39">
        <v>9452.7000000000007</v>
      </c>
      <c r="BO26" s="39">
        <v>11681.27</v>
      </c>
      <c r="BP26" s="39">
        <v>17793.5</v>
      </c>
      <c r="BQ26" s="39">
        <v>233.5</v>
      </c>
      <c r="BR26" s="39">
        <v>0</v>
      </c>
      <c r="BS26" s="39">
        <v>0</v>
      </c>
      <c r="BT26" s="39">
        <v>0</v>
      </c>
      <c r="BU26" s="39">
        <v>0</v>
      </c>
      <c r="BV26" s="39">
        <v>6321</v>
      </c>
      <c r="BW26" s="39">
        <v>0</v>
      </c>
      <c r="BX26" s="39">
        <v>0</v>
      </c>
      <c r="BY26" s="39">
        <v>6000</v>
      </c>
      <c r="BZ26" s="39">
        <v>0</v>
      </c>
      <c r="CA26" s="39">
        <v>0</v>
      </c>
      <c r="CC26" s="39">
        <v>0</v>
      </c>
      <c r="CD26" s="39">
        <v>0</v>
      </c>
      <c r="CE26" s="39">
        <v>0</v>
      </c>
      <c r="CF26" s="39">
        <v>15444</v>
      </c>
      <c r="CG26" s="39">
        <v>6321</v>
      </c>
      <c r="CH26" s="39">
        <v>168</v>
      </c>
      <c r="CI26" s="39">
        <v>0</v>
      </c>
    </row>
    <row r="27" spans="1:87" ht="26.4" x14ac:dyDescent="0.3">
      <c r="A27" s="39">
        <v>302</v>
      </c>
      <c r="B27" s="39">
        <v>2032</v>
      </c>
      <c r="C27" s="39" t="s">
        <v>201</v>
      </c>
      <c r="D27" s="39" t="s">
        <v>133</v>
      </c>
      <c r="E27" s="39"/>
      <c r="F27" s="39" t="s">
        <v>132</v>
      </c>
      <c r="G27" s="39">
        <v>0</v>
      </c>
      <c r="H27" s="39">
        <v>1</v>
      </c>
      <c r="I27" s="39" t="s">
        <v>131</v>
      </c>
      <c r="J27" s="39" t="s">
        <v>130</v>
      </c>
      <c r="K27" s="39" t="s">
        <v>128</v>
      </c>
      <c r="L27" s="39" t="s">
        <v>129</v>
      </c>
      <c r="M27" s="39" t="s">
        <v>128</v>
      </c>
      <c r="N27" s="39" t="s">
        <v>127</v>
      </c>
      <c r="O27" s="39" t="s">
        <v>126</v>
      </c>
      <c r="P27" s="39" t="s">
        <v>126</v>
      </c>
      <c r="Q27" s="39">
        <v>167812</v>
      </c>
      <c r="R27" s="39">
        <v>0</v>
      </c>
      <c r="S27" s="39">
        <v>-1446</v>
      </c>
      <c r="T27" s="39">
        <v>2230149.7799999998</v>
      </c>
      <c r="U27" s="39">
        <v>0</v>
      </c>
      <c r="V27" s="39">
        <v>105795.11</v>
      </c>
      <c r="W27" s="39">
        <v>0</v>
      </c>
      <c r="X27" s="39">
        <v>124045</v>
      </c>
      <c r="Y27" s="39">
        <v>900</v>
      </c>
      <c r="Z27" s="39">
        <v>0</v>
      </c>
      <c r="AA27" s="39">
        <v>0</v>
      </c>
      <c r="AB27" s="39">
        <v>82665.14</v>
      </c>
      <c r="AC27" s="39">
        <v>22857.72</v>
      </c>
      <c r="AD27" s="39">
        <v>0</v>
      </c>
      <c r="AE27" s="39">
        <v>0</v>
      </c>
      <c r="AF27" s="39">
        <v>1080</v>
      </c>
      <c r="AG27" s="39">
        <v>73667.95</v>
      </c>
      <c r="AH27" s="39">
        <v>0</v>
      </c>
      <c r="AI27" s="39">
        <v>0</v>
      </c>
      <c r="AJ27" s="39">
        <v>0</v>
      </c>
      <c r="AK27" s="39">
        <v>0</v>
      </c>
      <c r="AL27" s="39">
        <v>16304</v>
      </c>
      <c r="AM27" s="39">
        <v>20440</v>
      </c>
      <c r="AN27" s="39">
        <v>119866.88</v>
      </c>
      <c r="AO27" s="39">
        <v>1336710.79</v>
      </c>
      <c r="AP27" s="39">
        <v>0</v>
      </c>
      <c r="AQ27" s="39">
        <v>663200.68999999994</v>
      </c>
      <c r="AR27" s="39">
        <v>32237.5</v>
      </c>
      <c r="AS27" s="39">
        <v>79002.38</v>
      </c>
      <c r="AT27" s="39">
        <v>0</v>
      </c>
      <c r="AU27" s="39">
        <v>43270.03</v>
      </c>
      <c r="AV27" s="39">
        <v>3041.66</v>
      </c>
      <c r="AW27" s="39">
        <v>2190</v>
      </c>
      <c r="AX27" s="39">
        <v>696.04</v>
      </c>
      <c r="AY27" s="39">
        <v>0</v>
      </c>
      <c r="AZ27" s="39">
        <v>61677.72</v>
      </c>
      <c r="BA27" s="39">
        <v>1800</v>
      </c>
      <c r="BB27" s="39">
        <v>53158.52</v>
      </c>
      <c r="BC27" s="39">
        <v>2940.33</v>
      </c>
      <c r="BD27" s="39">
        <v>25524.44</v>
      </c>
      <c r="BE27" s="39">
        <v>26880</v>
      </c>
      <c r="BF27" s="39">
        <v>8451.3700000000008</v>
      </c>
      <c r="BG27" s="39">
        <v>92912.08</v>
      </c>
      <c r="BH27" s="39">
        <v>14403.87</v>
      </c>
      <c r="BI27" s="39">
        <v>0</v>
      </c>
      <c r="BJ27" s="39">
        <v>14019.68</v>
      </c>
      <c r="BK27" s="39">
        <v>12098.32</v>
      </c>
      <c r="BL27" s="39">
        <v>900</v>
      </c>
      <c r="BM27" s="39">
        <v>88602.66</v>
      </c>
      <c r="BN27" s="39">
        <v>72863.87</v>
      </c>
      <c r="BO27" s="39">
        <v>87801.07</v>
      </c>
      <c r="BP27" s="39">
        <v>31297.56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9906.25</v>
      </c>
      <c r="BW27" s="39">
        <v>0</v>
      </c>
      <c r="BX27" s="39">
        <v>0</v>
      </c>
      <c r="BY27" s="39">
        <v>6000</v>
      </c>
      <c r="BZ27" s="39">
        <v>0</v>
      </c>
      <c r="CA27" s="39">
        <v>11998.25</v>
      </c>
      <c r="CC27" s="39">
        <v>0</v>
      </c>
      <c r="CD27" s="39">
        <v>0</v>
      </c>
      <c r="CE27" s="39">
        <v>3538</v>
      </c>
      <c r="CF27" s="39">
        <v>206365</v>
      </c>
      <c r="CG27" s="39">
        <v>-3538</v>
      </c>
      <c r="CH27" s="39">
        <v>0</v>
      </c>
      <c r="CI27" s="39">
        <v>0</v>
      </c>
    </row>
    <row r="28" spans="1:87" ht="26.4" x14ac:dyDescent="0.3">
      <c r="A28" s="39">
        <v>302</v>
      </c>
      <c r="B28" s="39">
        <v>2036</v>
      </c>
      <c r="C28" s="39" t="s">
        <v>200</v>
      </c>
      <c r="D28" s="39" t="s">
        <v>133</v>
      </c>
      <c r="E28" s="39"/>
      <c r="F28" s="39" t="s">
        <v>132</v>
      </c>
      <c r="G28" s="39">
        <v>0</v>
      </c>
      <c r="H28" s="39">
        <v>0</v>
      </c>
      <c r="I28" s="39" t="s">
        <v>131</v>
      </c>
      <c r="J28" s="39" t="s">
        <v>130</v>
      </c>
      <c r="K28" s="39" t="s">
        <v>128</v>
      </c>
      <c r="L28" s="39" t="s">
        <v>129</v>
      </c>
      <c r="M28" s="39" t="s">
        <v>128</v>
      </c>
      <c r="N28" s="39" t="s">
        <v>127</v>
      </c>
      <c r="O28" s="39" t="s">
        <v>126</v>
      </c>
      <c r="P28" s="39" t="s">
        <v>126</v>
      </c>
      <c r="Q28" s="39">
        <v>373687</v>
      </c>
      <c r="R28" s="39">
        <v>0</v>
      </c>
      <c r="S28" s="39">
        <v>0</v>
      </c>
      <c r="T28" s="39">
        <v>1960556.67</v>
      </c>
      <c r="U28" s="39">
        <v>0</v>
      </c>
      <c r="V28" s="39">
        <v>374231.67</v>
      </c>
      <c r="W28" s="39">
        <v>0</v>
      </c>
      <c r="X28" s="39">
        <v>168124.98</v>
      </c>
      <c r="Y28" s="39">
        <v>16061.52</v>
      </c>
      <c r="Z28" s="39">
        <v>19315.599999999999</v>
      </c>
      <c r="AA28" s="39">
        <v>3958</v>
      </c>
      <c r="AB28" s="39">
        <v>21569.1</v>
      </c>
      <c r="AC28" s="39">
        <v>8364.99</v>
      </c>
      <c r="AD28" s="39">
        <v>0</v>
      </c>
      <c r="AE28" s="39">
        <v>0</v>
      </c>
      <c r="AF28" s="39">
        <v>3517</v>
      </c>
      <c r="AG28" s="39">
        <v>9774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12230</v>
      </c>
      <c r="AN28" s="39">
        <v>41234</v>
      </c>
      <c r="AO28" s="39">
        <v>1134209.2</v>
      </c>
      <c r="AP28" s="39">
        <v>833.52</v>
      </c>
      <c r="AQ28" s="39">
        <v>626036.01</v>
      </c>
      <c r="AR28" s="39">
        <v>78158</v>
      </c>
      <c r="AS28" s="39">
        <v>31819.89</v>
      </c>
      <c r="AT28" s="39">
        <v>0</v>
      </c>
      <c r="AU28" s="39">
        <v>78295.100000000006</v>
      </c>
      <c r="AV28" s="39">
        <v>9163.6299999999992</v>
      </c>
      <c r="AW28" s="39">
        <v>1841.88</v>
      </c>
      <c r="AX28" s="39">
        <v>438.6</v>
      </c>
      <c r="AY28" s="39">
        <v>0</v>
      </c>
      <c r="AZ28" s="39">
        <v>39849.93</v>
      </c>
      <c r="BA28" s="39">
        <v>9537.31</v>
      </c>
      <c r="BB28" s="39">
        <v>10930.84</v>
      </c>
      <c r="BC28" s="39">
        <v>3479.88</v>
      </c>
      <c r="BD28" s="39">
        <v>18733.71</v>
      </c>
      <c r="BE28" s="39">
        <v>23453</v>
      </c>
      <c r="BF28" s="39">
        <v>18948.77</v>
      </c>
      <c r="BG28" s="39">
        <v>39428.65</v>
      </c>
      <c r="BH28" s="39">
        <v>29898.06</v>
      </c>
      <c r="BI28" s="39">
        <v>0</v>
      </c>
      <c r="BJ28" s="39">
        <v>21899.22</v>
      </c>
      <c r="BK28" s="39">
        <v>10718.04</v>
      </c>
      <c r="BL28" s="39">
        <v>8115.47</v>
      </c>
      <c r="BM28" s="39">
        <v>53467.03</v>
      </c>
      <c r="BN28" s="39">
        <v>715</v>
      </c>
      <c r="BO28" s="39">
        <v>43068.51</v>
      </c>
      <c r="BP28" s="39">
        <v>45860.75</v>
      </c>
      <c r="BQ28" s="39">
        <v>0</v>
      </c>
      <c r="BR28" s="39">
        <v>0</v>
      </c>
      <c r="BS28" s="39">
        <v>43652.53</v>
      </c>
      <c r="BT28" s="39">
        <v>0</v>
      </c>
      <c r="BU28" s="39">
        <v>0</v>
      </c>
      <c r="BV28" s="39">
        <v>7294</v>
      </c>
      <c r="BW28" s="39">
        <v>0</v>
      </c>
      <c r="BX28" s="39">
        <v>43652.53</v>
      </c>
      <c r="BY28" s="39">
        <v>6000</v>
      </c>
      <c r="BZ28" s="39">
        <v>0</v>
      </c>
      <c r="CA28" s="39">
        <v>21968.15</v>
      </c>
      <c r="CC28" s="39">
        <v>0</v>
      </c>
      <c r="CD28" s="39">
        <v>28978.38</v>
      </c>
      <c r="CE28" s="39">
        <v>31643</v>
      </c>
      <c r="CF28" s="39">
        <v>598429</v>
      </c>
      <c r="CG28" s="39">
        <v>0</v>
      </c>
      <c r="CH28" s="39">
        <v>0</v>
      </c>
      <c r="CI28" s="39">
        <v>0</v>
      </c>
    </row>
    <row r="29" spans="1:87" ht="26.4" x14ac:dyDescent="0.3">
      <c r="A29" s="39">
        <v>302</v>
      </c>
      <c r="B29" s="39">
        <v>2037</v>
      </c>
      <c r="C29" s="39" t="s">
        <v>199</v>
      </c>
      <c r="D29" s="39" t="s">
        <v>180</v>
      </c>
      <c r="E29" s="39" t="s">
        <v>198</v>
      </c>
      <c r="F29" s="39" t="s">
        <v>132</v>
      </c>
      <c r="G29" s="39">
        <v>0</v>
      </c>
      <c r="H29" s="39">
        <v>0</v>
      </c>
      <c r="I29" s="39" t="s">
        <v>131</v>
      </c>
      <c r="J29" s="39" t="s">
        <v>130</v>
      </c>
      <c r="K29" s="39" t="s">
        <v>128</v>
      </c>
      <c r="L29" s="39" t="s">
        <v>129</v>
      </c>
      <c r="M29" s="39" t="s">
        <v>128</v>
      </c>
      <c r="N29" s="39" t="s">
        <v>127</v>
      </c>
      <c r="O29" s="39" t="s">
        <v>126</v>
      </c>
      <c r="P29" s="39" t="s">
        <v>126</v>
      </c>
      <c r="Q29" s="39">
        <v>47788</v>
      </c>
      <c r="R29" s="39">
        <v>0</v>
      </c>
      <c r="S29" s="39">
        <v>21368</v>
      </c>
      <c r="T29" s="39">
        <v>1402157.14</v>
      </c>
      <c r="U29" s="39">
        <v>0</v>
      </c>
      <c r="V29" s="39">
        <v>81719.16</v>
      </c>
      <c r="W29" s="39">
        <v>0</v>
      </c>
      <c r="X29" s="39">
        <v>49765.01</v>
      </c>
      <c r="Y29" s="39">
        <v>8836.25</v>
      </c>
      <c r="Z29" s="39">
        <v>52191.48</v>
      </c>
      <c r="AA29" s="39">
        <v>17960</v>
      </c>
      <c r="AB29" s="39">
        <v>11074</v>
      </c>
      <c r="AC29" s="39">
        <v>12416.3</v>
      </c>
      <c r="AD29" s="39">
        <v>8765.9599999999991</v>
      </c>
      <c r="AE29" s="39">
        <v>0</v>
      </c>
      <c r="AF29" s="39">
        <v>19233.599999999999</v>
      </c>
      <c r="AG29" s="39">
        <v>16726.79</v>
      </c>
      <c r="AH29" s="39">
        <v>0</v>
      </c>
      <c r="AI29" s="39">
        <v>0</v>
      </c>
      <c r="AJ29" s="39">
        <v>0</v>
      </c>
      <c r="AK29" s="39">
        <v>0</v>
      </c>
      <c r="AL29" s="39">
        <v>7032</v>
      </c>
      <c r="AM29" s="39">
        <v>12370</v>
      </c>
      <c r="AN29" s="39">
        <v>52304.3</v>
      </c>
      <c r="AO29" s="39">
        <v>805001.51</v>
      </c>
      <c r="AP29" s="39">
        <v>0</v>
      </c>
      <c r="AQ29" s="39">
        <v>351860.98</v>
      </c>
      <c r="AR29" s="39">
        <v>36730.22</v>
      </c>
      <c r="AS29" s="39">
        <v>63925.98</v>
      </c>
      <c r="AT29" s="39">
        <v>0</v>
      </c>
      <c r="AU29" s="39">
        <v>96745.18</v>
      </c>
      <c r="AV29" s="39">
        <v>10210.620000000001</v>
      </c>
      <c r="AW29" s="39">
        <v>2437</v>
      </c>
      <c r="AX29" s="39">
        <v>10564.2</v>
      </c>
      <c r="AY29" s="39">
        <v>0</v>
      </c>
      <c r="AZ29" s="39">
        <v>9046.82</v>
      </c>
      <c r="BA29" s="39">
        <v>179.88</v>
      </c>
      <c r="BB29" s="39">
        <v>29967.14</v>
      </c>
      <c r="BC29" s="39">
        <v>5001.41</v>
      </c>
      <c r="BD29" s="39">
        <v>25947.64</v>
      </c>
      <c r="BE29" s="39">
        <v>27648</v>
      </c>
      <c r="BF29" s="39">
        <v>7721.28</v>
      </c>
      <c r="BG29" s="39">
        <v>32029.43</v>
      </c>
      <c r="BH29" s="39">
        <v>9261.77</v>
      </c>
      <c r="BI29" s="39">
        <v>0</v>
      </c>
      <c r="BJ29" s="39">
        <v>12981.02</v>
      </c>
      <c r="BK29" s="39">
        <v>7443.5</v>
      </c>
      <c r="BL29" s="39">
        <v>5188.74</v>
      </c>
      <c r="BM29" s="39">
        <v>54730.27</v>
      </c>
      <c r="BN29" s="39">
        <v>29178</v>
      </c>
      <c r="BO29" s="39">
        <v>41223.53</v>
      </c>
      <c r="BP29" s="39">
        <v>30643.87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7179</v>
      </c>
      <c r="BW29" s="39">
        <v>0</v>
      </c>
      <c r="BX29" s="39">
        <v>0</v>
      </c>
      <c r="BY29" s="39">
        <v>6000</v>
      </c>
      <c r="BZ29" s="39">
        <v>0</v>
      </c>
      <c r="CA29" s="39">
        <v>0</v>
      </c>
      <c r="CC29" s="39">
        <v>0</v>
      </c>
      <c r="CD29" s="39">
        <v>0</v>
      </c>
      <c r="CE29" s="39">
        <v>4114</v>
      </c>
      <c r="CF29" s="39">
        <v>90558</v>
      </c>
      <c r="CG29" s="39">
        <v>28547</v>
      </c>
      <c r="CH29" s="39">
        <v>0</v>
      </c>
      <c r="CI29" s="39">
        <v>0</v>
      </c>
    </row>
    <row r="30" spans="1:87" ht="26.4" x14ac:dyDescent="0.3">
      <c r="A30" s="39">
        <v>302</v>
      </c>
      <c r="B30" s="39">
        <v>2042</v>
      </c>
      <c r="C30" s="39" t="s">
        <v>197</v>
      </c>
      <c r="D30" s="39" t="s">
        <v>133</v>
      </c>
      <c r="E30" s="39"/>
      <c r="F30" s="39" t="s">
        <v>132</v>
      </c>
      <c r="G30" s="39">
        <v>0</v>
      </c>
      <c r="H30" s="39">
        <v>0</v>
      </c>
      <c r="I30" s="39" t="s">
        <v>131</v>
      </c>
      <c r="J30" s="39" t="s">
        <v>130</v>
      </c>
      <c r="K30" s="39" t="s">
        <v>128</v>
      </c>
      <c r="L30" s="39" t="s">
        <v>129</v>
      </c>
      <c r="M30" s="39" t="s">
        <v>128</v>
      </c>
      <c r="N30" s="39" t="s">
        <v>127</v>
      </c>
      <c r="O30" s="39" t="s">
        <v>126</v>
      </c>
      <c r="P30" s="39" t="s">
        <v>126</v>
      </c>
      <c r="Q30" s="39">
        <v>181546</v>
      </c>
      <c r="R30" s="39">
        <v>0</v>
      </c>
      <c r="S30" s="39">
        <v>13865</v>
      </c>
      <c r="T30" s="39">
        <v>1761328.61</v>
      </c>
      <c r="U30" s="39">
        <v>0</v>
      </c>
      <c r="V30" s="39">
        <v>109535.38</v>
      </c>
      <c r="W30" s="39">
        <v>0</v>
      </c>
      <c r="X30" s="39">
        <v>54429.99</v>
      </c>
      <c r="Y30" s="39">
        <v>10423</v>
      </c>
      <c r="Z30" s="39">
        <v>0</v>
      </c>
      <c r="AA30" s="39">
        <v>0</v>
      </c>
      <c r="AB30" s="39">
        <v>59471.48</v>
      </c>
      <c r="AC30" s="39">
        <v>28956.32</v>
      </c>
      <c r="AD30" s="39">
        <v>17453.11</v>
      </c>
      <c r="AE30" s="39">
        <v>0</v>
      </c>
      <c r="AF30" s="39">
        <v>647.4</v>
      </c>
      <c r="AG30" s="39">
        <v>10260.799999999999</v>
      </c>
      <c r="AH30" s="39">
        <v>0</v>
      </c>
      <c r="AI30" s="39">
        <v>0</v>
      </c>
      <c r="AJ30" s="39">
        <v>0</v>
      </c>
      <c r="AK30" s="39">
        <v>0</v>
      </c>
      <c r="AL30" s="39">
        <v>2307</v>
      </c>
      <c r="AM30" s="39">
        <v>19840</v>
      </c>
      <c r="AN30" s="39">
        <v>128241</v>
      </c>
      <c r="AO30" s="39">
        <v>934943.82</v>
      </c>
      <c r="AP30" s="39">
        <v>0</v>
      </c>
      <c r="AQ30" s="39">
        <v>510923.99</v>
      </c>
      <c r="AR30" s="39">
        <v>26465.8</v>
      </c>
      <c r="AS30" s="39">
        <v>68089.27</v>
      </c>
      <c r="AT30" s="39">
        <v>0</v>
      </c>
      <c r="AU30" s="39">
        <v>129342.7</v>
      </c>
      <c r="AV30" s="39">
        <v>6722.25</v>
      </c>
      <c r="AW30" s="39">
        <v>50</v>
      </c>
      <c r="AX30" s="39">
        <v>8251.83</v>
      </c>
      <c r="AY30" s="39">
        <v>0</v>
      </c>
      <c r="AZ30" s="39">
        <v>6448.9</v>
      </c>
      <c r="BA30" s="39">
        <v>3229</v>
      </c>
      <c r="BB30" s="39">
        <v>35086.089999999997</v>
      </c>
      <c r="BC30" s="39">
        <v>3760.65</v>
      </c>
      <c r="BD30" s="39">
        <v>21709.11</v>
      </c>
      <c r="BE30" s="39">
        <v>31232</v>
      </c>
      <c r="BF30" s="39">
        <v>6307.65</v>
      </c>
      <c r="BG30" s="39">
        <v>35924.31</v>
      </c>
      <c r="BH30" s="39">
        <v>36921.17</v>
      </c>
      <c r="BI30" s="39">
        <v>0</v>
      </c>
      <c r="BJ30" s="39">
        <v>22659.86</v>
      </c>
      <c r="BK30" s="39">
        <v>11027.58</v>
      </c>
      <c r="BL30" s="39">
        <v>1676.44</v>
      </c>
      <c r="BM30" s="39">
        <v>90050.15</v>
      </c>
      <c r="BN30" s="39">
        <v>2383</v>
      </c>
      <c r="BO30" s="39">
        <v>57879.33</v>
      </c>
      <c r="BP30" s="39">
        <v>13029.19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8050</v>
      </c>
      <c r="BW30" s="39">
        <v>0</v>
      </c>
      <c r="BX30" s="39">
        <v>0</v>
      </c>
      <c r="BY30" s="39">
        <v>6000</v>
      </c>
      <c r="BZ30" s="39">
        <v>0</v>
      </c>
      <c r="CA30" s="39">
        <v>0</v>
      </c>
      <c r="CC30" s="39">
        <v>0</v>
      </c>
      <c r="CD30" s="39">
        <v>6320</v>
      </c>
      <c r="CE30" s="39">
        <v>64490</v>
      </c>
      <c r="CF30" s="39">
        <v>255836</v>
      </c>
      <c r="CG30" s="39">
        <v>15595</v>
      </c>
      <c r="CH30" s="39">
        <v>0</v>
      </c>
      <c r="CI30" s="39">
        <v>0</v>
      </c>
    </row>
    <row r="31" spans="1:87" ht="26.4" x14ac:dyDescent="0.3">
      <c r="A31" s="39">
        <v>302</v>
      </c>
      <c r="B31" s="39">
        <v>2043</v>
      </c>
      <c r="C31" s="39" t="s">
        <v>196</v>
      </c>
      <c r="D31" s="39" t="s">
        <v>133</v>
      </c>
      <c r="E31" s="39"/>
      <c r="F31" s="39" t="s">
        <v>132</v>
      </c>
      <c r="G31" s="39">
        <v>0</v>
      </c>
      <c r="H31" s="39">
        <v>1</v>
      </c>
      <c r="I31" s="39" t="s">
        <v>131</v>
      </c>
      <c r="J31" s="39" t="s">
        <v>130</v>
      </c>
      <c r="K31" s="39" t="s">
        <v>128</v>
      </c>
      <c r="L31" s="39" t="s">
        <v>129</v>
      </c>
      <c r="M31" s="39" t="s">
        <v>128</v>
      </c>
      <c r="N31" s="39" t="s">
        <v>127</v>
      </c>
      <c r="O31" s="39" t="s">
        <v>126</v>
      </c>
      <c r="P31" s="39" t="s">
        <v>126</v>
      </c>
      <c r="Q31" s="39">
        <v>26773</v>
      </c>
      <c r="R31" s="39">
        <v>0</v>
      </c>
      <c r="S31" s="39">
        <v>3057</v>
      </c>
      <c r="T31" s="39">
        <v>1963600.75</v>
      </c>
      <c r="U31" s="39">
        <v>0</v>
      </c>
      <c r="V31" s="39">
        <v>138981.10999999999</v>
      </c>
      <c r="W31" s="39">
        <v>0</v>
      </c>
      <c r="X31" s="39">
        <v>122730.01</v>
      </c>
      <c r="Y31" s="39">
        <v>17640.02</v>
      </c>
      <c r="Z31" s="39">
        <v>500</v>
      </c>
      <c r="AA31" s="39">
        <v>29917.32</v>
      </c>
      <c r="AB31" s="39">
        <v>2925.5</v>
      </c>
      <c r="AC31" s="39">
        <v>38556.839999999997</v>
      </c>
      <c r="AD31" s="39">
        <v>5642</v>
      </c>
      <c r="AE31" s="39">
        <v>2811.18</v>
      </c>
      <c r="AF31" s="39">
        <v>11896.23</v>
      </c>
      <c r="AG31" s="39">
        <v>11265.86</v>
      </c>
      <c r="AH31" s="39">
        <v>0</v>
      </c>
      <c r="AI31" s="39">
        <v>0</v>
      </c>
      <c r="AJ31" s="39">
        <v>0</v>
      </c>
      <c r="AK31" s="39">
        <v>0</v>
      </c>
      <c r="AL31" s="39">
        <v>23796</v>
      </c>
      <c r="AM31" s="39">
        <v>20860</v>
      </c>
      <c r="AN31" s="39">
        <v>27415</v>
      </c>
      <c r="AO31" s="39">
        <v>1263315.1200000001</v>
      </c>
      <c r="AP31" s="39">
        <v>0</v>
      </c>
      <c r="AQ31" s="39">
        <v>512036.31</v>
      </c>
      <c r="AR31" s="39">
        <v>34164.25</v>
      </c>
      <c r="AS31" s="39">
        <v>106300.73</v>
      </c>
      <c r="AT31" s="39">
        <v>0</v>
      </c>
      <c r="AU31" s="39">
        <v>38491.050000000003</v>
      </c>
      <c r="AV31" s="39">
        <v>13526.42</v>
      </c>
      <c r="AW31" s="39">
        <v>5527.84</v>
      </c>
      <c r="AX31" s="39">
        <v>4808.4399999999996</v>
      </c>
      <c r="AY31" s="39">
        <v>4019.65</v>
      </c>
      <c r="AZ31" s="39">
        <v>34143.300000000003</v>
      </c>
      <c r="BA31" s="39">
        <v>3912</v>
      </c>
      <c r="BB31" s="39">
        <v>89342.31</v>
      </c>
      <c r="BC31" s="39">
        <v>14271.86</v>
      </c>
      <c r="BD31" s="39">
        <v>53093.32</v>
      </c>
      <c r="BE31" s="39">
        <v>15751.89</v>
      </c>
      <c r="BF31" s="39">
        <v>11172.99</v>
      </c>
      <c r="BG31" s="39">
        <v>70672.22</v>
      </c>
      <c r="BH31" s="39">
        <v>16890.11</v>
      </c>
      <c r="BI31" s="39">
        <v>0</v>
      </c>
      <c r="BJ31" s="39">
        <v>19919.310000000001</v>
      </c>
      <c r="BK31" s="39">
        <v>12007.99</v>
      </c>
      <c r="BL31" s="39">
        <v>713.69</v>
      </c>
      <c r="BM31" s="39">
        <v>41356.21</v>
      </c>
      <c r="BN31" s="39">
        <v>6693.13</v>
      </c>
      <c r="BO31" s="39">
        <v>103356.02</v>
      </c>
      <c r="BP31" s="39">
        <v>40302.660000000003</v>
      </c>
      <c r="BQ31" s="39">
        <v>0</v>
      </c>
      <c r="BR31" s="39">
        <v>0</v>
      </c>
      <c r="BS31" s="39">
        <v>0</v>
      </c>
      <c r="BT31" s="39">
        <v>0</v>
      </c>
      <c r="BU31" s="39">
        <v>0</v>
      </c>
      <c r="BV31" s="39">
        <v>9332.5</v>
      </c>
      <c r="BW31" s="39">
        <v>0</v>
      </c>
      <c r="BX31" s="39">
        <v>0</v>
      </c>
      <c r="BY31" s="39">
        <v>6000</v>
      </c>
      <c r="BZ31" s="39">
        <v>0</v>
      </c>
      <c r="CA31" s="39">
        <v>7850</v>
      </c>
      <c r="CC31" s="39">
        <v>0</v>
      </c>
      <c r="CD31" s="39">
        <v>2449.5</v>
      </c>
      <c r="CE31" s="39">
        <v>10888</v>
      </c>
      <c r="CF31" s="39">
        <v>-81366</v>
      </c>
      <c r="CG31" s="39">
        <v>2090</v>
      </c>
      <c r="CH31" s="39">
        <v>0</v>
      </c>
      <c r="CI31" s="39">
        <v>0</v>
      </c>
    </row>
    <row r="32" spans="1:87" ht="26.4" x14ac:dyDescent="0.3">
      <c r="A32" s="39">
        <v>302</v>
      </c>
      <c r="B32" s="39">
        <v>2044</v>
      </c>
      <c r="C32" s="39" t="s">
        <v>195</v>
      </c>
      <c r="D32" s="39" t="s">
        <v>133</v>
      </c>
      <c r="E32" s="39"/>
      <c r="F32" s="39" t="s">
        <v>132</v>
      </c>
      <c r="G32" s="39">
        <v>0</v>
      </c>
      <c r="H32" s="39">
        <v>0</v>
      </c>
      <c r="I32" s="39" t="s">
        <v>131</v>
      </c>
      <c r="J32" s="39" t="s">
        <v>130</v>
      </c>
      <c r="K32" s="39" t="s">
        <v>128</v>
      </c>
      <c r="L32" s="39" t="s">
        <v>129</v>
      </c>
      <c r="M32" s="39" t="s">
        <v>128</v>
      </c>
      <c r="N32" s="39" t="s">
        <v>127</v>
      </c>
      <c r="O32" s="39" t="s">
        <v>126</v>
      </c>
      <c r="P32" s="39" t="s">
        <v>126</v>
      </c>
      <c r="Q32" s="39">
        <v>56981</v>
      </c>
      <c r="R32" s="39">
        <v>0</v>
      </c>
      <c r="S32" s="39">
        <v>4346</v>
      </c>
      <c r="T32" s="39">
        <v>1612384.11</v>
      </c>
      <c r="U32" s="39">
        <v>0</v>
      </c>
      <c r="V32" s="39">
        <v>26013.35</v>
      </c>
      <c r="W32" s="39">
        <v>0</v>
      </c>
      <c r="X32" s="39">
        <v>62525</v>
      </c>
      <c r="Y32" s="39">
        <v>9478.76</v>
      </c>
      <c r="Z32" s="39">
        <v>8773.4699999999993</v>
      </c>
      <c r="AA32" s="39">
        <v>2228.9699999999998</v>
      </c>
      <c r="AB32" s="39">
        <v>9839.81</v>
      </c>
      <c r="AC32" s="39">
        <v>1437.77</v>
      </c>
      <c r="AD32" s="39">
        <v>0</v>
      </c>
      <c r="AE32" s="39">
        <v>1924.91</v>
      </c>
      <c r="AF32" s="39">
        <v>7885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12457</v>
      </c>
      <c r="AM32" s="39">
        <v>16380</v>
      </c>
      <c r="AN32" s="39">
        <v>143383</v>
      </c>
      <c r="AO32" s="39">
        <v>797201.63</v>
      </c>
      <c r="AP32" s="39">
        <v>0</v>
      </c>
      <c r="AQ32" s="39">
        <v>333414.73</v>
      </c>
      <c r="AR32" s="39">
        <v>44319.38</v>
      </c>
      <c r="AS32" s="39">
        <v>58961.84</v>
      </c>
      <c r="AT32" s="39">
        <v>0</v>
      </c>
      <c r="AU32" s="39">
        <v>65452.62</v>
      </c>
      <c r="AV32" s="39">
        <v>13048.27</v>
      </c>
      <c r="AW32" s="39">
        <v>6812.5</v>
      </c>
      <c r="AX32" s="39">
        <v>556.20000000000005</v>
      </c>
      <c r="AY32" s="39">
        <v>10479.5</v>
      </c>
      <c r="AZ32" s="39">
        <v>19080.28</v>
      </c>
      <c r="BA32" s="39">
        <v>7716</v>
      </c>
      <c r="BB32" s="39">
        <v>46219.56</v>
      </c>
      <c r="BC32" s="39">
        <v>9168.07</v>
      </c>
      <c r="BD32" s="39">
        <v>32997.21</v>
      </c>
      <c r="BE32" s="39">
        <v>15751.89</v>
      </c>
      <c r="BF32" s="39">
        <v>11722.52</v>
      </c>
      <c r="BG32" s="39">
        <v>53804.08</v>
      </c>
      <c r="BH32" s="39">
        <v>12622.93</v>
      </c>
      <c r="BI32" s="39">
        <v>0</v>
      </c>
      <c r="BJ32" s="39">
        <v>15082.74</v>
      </c>
      <c r="BK32" s="39">
        <v>9326.02</v>
      </c>
      <c r="BL32" s="39">
        <v>387.61</v>
      </c>
      <c r="BM32" s="39">
        <v>80634.92</v>
      </c>
      <c r="BN32" s="39">
        <v>122960.56</v>
      </c>
      <c r="BO32" s="39">
        <v>159693.19</v>
      </c>
      <c r="BP32" s="39">
        <v>21016.5</v>
      </c>
      <c r="BQ32" s="39">
        <v>0</v>
      </c>
      <c r="BR32" s="39">
        <v>0</v>
      </c>
      <c r="BS32" s="39">
        <v>7266.4</v>
      </c>
      <c r="BT32" s="39">
        <v>0</v>
      </c>
      <c r="BU32" s="39">
        <v>0</v>
      </c>
      <c r="BV32" s="39">
        <v>8050</v>
      </c>
      <c r="BW32" s="39">
        <v>9427.68</v>
      </c>
      <c r="BX32" s="39">
        <v>7266.4</v>
      </c>
      <c r="BY32" s="39">
        <v>6000</v>
      </c>
      <c r="BZ32" s="39">
        <v>0</v>
      </c>
      <c r="CA32" s="39">
        <v>0</v>
      </c>
      <c r="CC32" s="39">
        <v>0</v>
      </c>
      <c r="CD32" s="39">
        <v>29090.080000000002</v>
      </c>
      <c r="CE32" s="39">
        <v>0</v>
      </c>
      <c r="CF32" s="39">
        <v>15995</v>
      </c>
      <c r="CG32" s="39">
        <v>0</v>
      </c>
      <c r="CH32" s="39">
        <v>0</v>
      </c>
      <c r="CI32" s="39">
        <v>0</v>
      </c>
    </row>
    <row r="33" spans="1:87" ht="26.4" x14ac:dyDescent="0.3">
      <c r="A33" s="39">
        <v>302</v>
      </c>
      <c r="B33" s="39">
        <v>2045</v>
      </c>
      <c r="C33" s="39" t="s">
        <v>194</v>
      </c>
      <c r="D33" s="39" t="s">
        <v>133</v>
      </c>
      <c r="E33" s="39"/>
      <c r="F33" s="39" t="s">
        <v>132</v>
      </c>
      <c r="G33" s="39">
        <v>0</v>
      </c>
      <c r="H33" s="39">
        <v>0</v>
      </c>
      <c r="I33" s="39" t="s">
        <v>131</v>
      </c>
      <c r="J33" s="39" t="s">
        <v>130</v>
      </c>
      <c r="K33" s="39" t="s">
        <v>128</v>
      </c>
      <c r="L33" s="39" t="s">
        <v>129</v>
      </c>
      <c r="M33" s="39" t="s">
        <v>128</v>
      </c>
      <c r="N33" s="39" t="s">
        <v>127</v>
      </c>
      <c r="O33" s="39" t="s">
        <v>126</v>
      </c>
      <c r="P33" s="39" t="s">
        <v>126</v>
      </c>
      <c r="Q33" s="39">
        <v>97365</v>
      </c>
      <c r="R33" s="39">
        <v>0</v>
      </c>
      <c r="S33" s="39">
        <v>19178</v>
      </c>
      <c r="T33" s="39">
        <v>1413833.45</v>
      </c>
      <c r="U33" s="39">
        <v>0</v>
      </c>
      <c r="V33" s="39">
        <v>62805.84</v>
      </c>
      <c r="W33" s="39">
        <v>0</v>
      </c>
      <c r="X33" s="39">
        <v>77320.009999999995</v>
      </c>
      <c r="Y33" s="39">
        <v>9661.0400000000009</v>
      </c>
      <c r="Z33" s="39">
        <v>230</v>
      </c>
      <c r="AA33" s="39">
        <v>3706.24</v>
      </c>
      <c r="AB33" s="39">
        <v>26667.66</v>
      </c>
      <c r="AC33" s="39">
        <v>10015.56</v>
      </c>
      <c r="AD33" s="39">
        <v>17098</v>
      </c>
      <c r="AE33" s="39">
        <v>429.33</v>
      </c>
      <c r="AF33" s="39">
        <v>10973.26</v>
      </c>
      <c r="AG33" s="39">
        <v>17516.66</v>
      </c>
      <c r="AH33" s="39">
        <v>0</v>
      </c>
      <c r="AI33" s="39">
        <v>0</v>
      </c>
      <c r="AJ33" s="39">
        <v>0</v>
      </c>
      <c r="AK33" s="39">
        <v>0</v>
      </c>
      <c r="AL33" s="39">
        <v>9323</v>
      </c>
      <c r="AM33" s="39">
        <v>11350</v>
      </c>
      <c r="AN33" s="39">
        <v>50593</v>
      </c>
      <c r="AO33" s="39">
        <v>803944.59</v>
      </c>
      <c r="AP33" s="39">
        <v>0</v>
      </c>
      <c r="AQ33" s="39">
        <v>484167.89</v>
      </c>
      <c r="AR33" s="39">
        <v>36834.93</v>
      </c>
      <c r="AS33" s="39">
        <v>47635.12</v>
      </c>
      <c r="AT33" s="39">
        <v>0</v>
      </c>
      <c r="AU33" s="39">
        <v>48169.52</v>
      </c>
      <c r="AV33" s="39">
        <v>6041.91</v>
      </c>
      <c r="AW33" s="39">
        <v>3268.16</v>
      </c>
      <c r="AX33" s="39">
        <v>15593.83</v>
      </c>
      <c r="AY33" s="39">
        <v>59.04</v>
      </c>
      <c r="AZ33" s="39">
        <v>21652.83</v>
      </c>
      <c r="BA33" s="39">
        <v>0</v>
      </c>
      <c r="BB33" s="39">
        <v>17217.75</v>
      </c>
      <c r="BC33" s="39">
        <v>2640.71</v>
      </c>
      <c r="BD33" s="39">
        <v>23975.27</v>
      </c>
      <c r="BE33" s="39">
        <v>30464</v>
      </c>
      <c r="BF33" s="39">
        <v>7713.02</v>
      </c>
      <c r="BG33" s="39">
        <v>65658.429999999993</v>
      </c>
      <c r="BH33" s="39">
        <v>18017.27</v>
      </c>
      <c r="BI33" s="39">
        <v>0</v>
      </c>
      <c r="BJ33" s="39">
        <v>12512.89</v>
      </c>
      <c r="BK33" s="39">
        <v>6967.81</v>
      </c>
      <c r="BL33" s="39">
        <v>3913.59</v>
      </c>
      <c r="BM33" s="39">
        <v>35826.26</v>
      </c>
      <c r="BN33" s="39">
        <v>2145</v>
      </c>
      <c r="BO33" s="39">
        <v>39573.480000000003</v>
      </c>
      <c r="BP33" s="39">
        <v>32537.75</v>
      </c>
      <c r="BQ33" s="39">
        <v>0</v>
      </c>
      <c r="BR33" s="39">
        <v>0</v>
      </c>
      <c r="BS33" s="39">
        <v>2959</v>
      </c>
      <c r="BT33" s="39">
        <v>0</v>
      </c>
      <c r="BU33" s="39">
        <v>0</v>
      </c>
      <c r="BV33" s="39">
        <v>7051</v>
      </c>
      <c r="BW33" s="39">
        <v>0</v>
      </c>
      <c r="BX33" s="39">
        <v>2959</v>
      </c>
      <c r="BY33" s="39">
        <v>6000</v>
      </c>
      <c r="BZ33" s="39">
        <v>0</v>
      </c>
      <c r="CA33" s="39">
        <v>29188</v>
      </c>
      <c r="CC33" s="39">
        <v>0</v>
      </c>
      <c r="CD33" s="39">
        <v>0</v>
      </c>
      <c r="CE33" s="39">
        <v>11550</v>
      </c>
      <c r="CF33" s="39">
        <v>37848</v>
      </c>
      <c r="CG33" s="39">
        <v>0</v>
      </c>
      <c r="CH33" s="39">
        <v>0</v>
      </c>
      <c r="CI33" s="39">
        <v>0</v>
      </c>
    </row>
    <row r="34" spans="1:87" ht="26.4" x14ac:dyDescent="0.3">
      <c r="A34" s="39">
        <v>302</v>
      </c>
      <c r="B34" s="39">
        <v>2053</v>
      </c>
      <c r="C34" s="39" t="s">
        <v>193</v>
      </c>
      <c r="D34" s="39" t="s">
        <v>133</v>
      </c>
      <c r="E34" s="39"/>
      <c r="F34" s="39" t="s">
        <v>132</v>
      </c>
      <c r="G34" s="39">
        <v>0</v>
      </c>
      <c r="H34" s="39">
        <v>0</v>
      </c>
      <c r="I34" s="39" t="s">
        <v>131</v>
      </c>
      <c r="J34" s="39" t="s">
        <v>130</v>
      </c>
      <c r="K34" s="39" t="s">
        <v>128</v>
      </c>
      <c r="L34" s="39" t="s">
        <v>129</v>
      </c>
      <c r="M34" s="39" t="s">
        <v>128</v>
      </c>
      <c r="N34" s="39" t="s">
        <v>127</v>
      </c>
      <c r="O34" s="39" t="s">
        <v>126</v>
      </c>
      <c r="P34" s="39" t="s">
        <v>126</v>
      </c>
      <c r="Q34" s="39">
        <v>-30784</v>
      </c>
      <c r="R34" s="39">
        <v>0</v>
      </c>
      <c r="S34" s="39">
        <v>10069</v>
      </c>
      <c r="T34" s="39">
        <v>936885.27</v>
      </c>
      <c r="U34" s="39">
        <v>0</v>
      </c>
      <c r="V34" s="39">
        <v>24015.27</v>
      </c>
      <c r="W34" s="39">
        <v>0</v>
      </c>
      <c r="X34" s="39">
        <v>1345.03</v>
      </c>
      <c r="Y34" s="39">
        <v>53161.47</v>
      </c>
      <c r="Z34" s="39">
        <v>2209.3000000000002</v>
      </c>
      <c r="AA34" s="39">
        <v>14561.91</v>
      </c>
      <c r="AB34" s="39">
        <v>0</v>
      </c>
      <c r="AC34" s="39">
        <v>343.13</v>
      </c>
      <c r="AD34" s="39">
        <v>0</v>
      </c>
      <c r="AE34" s="39">
        <v>0</v>
      </c>
      <c r="AF34" s="39">
        <v>37.880000000000003</v>
      </c>
      <c r="AG34" s="39">
        <v>401143.64</v>
      </c>
      <c r="AH34" s="39">
        <v>0</v>
      </c>
      <c r="AI34" s="39">
        <v>0</v>
      </c>
      <c r="AJ34" s="39">
        <v>0</v>
      </c>
      <c r="AK34" s="39">
        <v>71352.639999999999</v>
      </c>
      <c r="AL34" s="39">
        <v>0</v>
      </c>
      <c r="AM34" s="39">
        <v>9200</v>
      </c>
      <c r="AN34" s="39">
        <v>78274.649999999994</v>
      </c>
      <c r="AO34" s="39">
        <v>539540.38</v>
      </c>
      <c r="AP34" s="39">
        <v>0</v>
      </c>
      <c r="AQ34" s="39">
        <v>552388.99</v>
      </c>
      <c r="AR34" s="39">
        <v>3541.92</v>
      </c>
      <c r="AS34" s="39">
        <v>103905.56</v>
      </c>
      <c r="AT34" s="39">
        <v>0</v>
      </c>
      <c r="AU34" s="39">
        <v>4140</v>
      </c>
      <c r="AV34" s="39">
        <v>2029.14</v>
      </c>
      <c r="AW34" s="39">
        <v>6134</v>
      </c>
      <c r="AX34" s="39">
        <v>273.33</v>
      </c>
      <c r="AY34" s="39">
        <v>0</v>
      </c>
      <c r="AZ34" s="39">
        <v>20828.02</v>
      </c>
      <c r="BA34" s="39">
        <v>0</v>
      </c>
      <c r="BB34" s="39">
        <v>41769.769999999997</v>
      </c>
      <c r="BC34" s="39">
        <v>740.17</v>
      </c>
      <c r="BD34" s="39">
        <v>18729.97</v>
      </c>
      <c r="BE34" s="39">
        <v>0</v>
      </c>
      <c r="BF34" s="39">
        <v>56304.98</v>
      </c>
      <c r="BG34" s="39">
        <v>33931.019999999997</v>
      </c>
      <c r="BH34" s="39">
        <v>13711.32</v>
      </c>
      <c r="BI34" s="39">
        <v>0</v>
      </c>
      <c r="BJ34" s="39">
        <v>14010.3</v>
      </c>
      <c r="BK34" s="39">
        <v>9270.84</v>
      </c>
      <c r="BL34" s="39">
        <v>389.59</v>
      </c>
      <c r="BM34" s="39">
        <v>33760.14</v>
      </c>
      <c r="BN34" s="39">
        <v>11947.34</v>
      </c>
      <c r="BO34" s="39">
        <v>14439.79</v>
      </c>
      <c r="BP34" s="39">
        <v>21109.62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6000</v>
      </c>
      <c r="BZ34" s="39">
        <v>0</v>
      </c>
      <c r="CA34" s="39">
        <v>0</v>
      </c>
      <c r="CC34" s="39">
        <v>0</v>
      </c>
      <c r="CD34" s="39">
        <v>0</v>
      </c>
      <c r="CE34" s="39">
        <v>58850</v>
      </c>
      <c r="CF34" s="39">
        <v>0</v>
      </c>
      <c r="CG34" s="39">
        <v>0</v>
      </c>
      <c r="CH34" s="39">
        <v>10069</v>
      </c>
      <c r="CI34" s="39">
        <v>0</v>
      </c>
    </row>
    <row r="35" spans="1:87" ht="26.4" x14ac:dyDescent="0.3">
      <c r="A35" s="39">
        <v>302</v>
      </c>
      <c r="B35" s="39">
        <v>2054</v>
      </c>
      <c r="C35" s="39" t="s">
        <v>192</v>
      </c>
      <c r="D35" s="39" t="s">
        <v>133</v>
      </c>
      <c r="E35" s="39"/>
      <c r="F35" s="39" t="s">
        <v>132</v>
      </c>
      <c r="G35" s="39">
        <v>0</v>
      </c>
      <c r="H35" s="39">
        <v>0</v>
      </c>
      <c r="I35" s="39" t="s">
        <v>131</v>
      </c>
      <c r="J35" s="39" t="s">
        <v>130</v>
      </c>
      <c r="K35" s="39" t="s">
        <v>128</v>
      </c>
      <c r="L35" s="39" t="s">
        <v>129</v>
      </c>
      <c r="M35" s="39" t="s">
        <v>128</v>
      </c>
      <c r="N35" s="39" t="s">
        <v>127</v>
      </c>
      <c r="O35" s="39" t="s">
        <v>126</v>
      </c>
      <c r="P35" s="39" t="s">
        <v>126</v>
      </c>
      <c r="Q35" s="39">
        <v>42468</v>
      </c>
      <c r="R35" s="39">
        <v>0</v>
      </c>
      <c r="S35" s="39">
        <v>12028</v>
      </c>
      <c r="T35" s="39">
        <v>940933.98</v>
      </c>
      <c r="U35" s="39">
        <v>0</v>
      </c>
      <c r="V35" s="39">
        <v>74459</v>
      </c>
      <c r="W35" s="39">
        <v>0</v>
      </c>
      <c r="X35" s="39">
        <v>17484.97</v>
      </c>
      <c r="Y35" s="39">
        <v>8841</v>
      </c>
      <c r="Z35" s="39">
        <v>0</v>
      </c>
      <c r="AA35" s="39">
        <v>12492.95</v>
      </c>
      <c r="AB35" s="39">
        <v>13720.8</v>
      </c>
      <c r="AC35" s="39">
        <v>9442.19</v>
      </c>
      <c r="AD35" s="39">
        <v>0</v>
      </c>
      <c r="AE35" s="39">
        <v>6258</v>
      </c>
      <c r="AF35" s="39">
        <v>16572.5</v>
      </c>
      <c r="AG35" s="39">
        <v>33440.620000000003</v>
      </c>
      <c r="AH35" s="39">
        <v>0</v>
      </c>
      <c r="AI35" s="39">
        <v>0</v>
      </c>
      <c r="AJ35" s="39">
        <v>0</v>
      </c>
      <c r="AK35" s="39">
        <v>0</v>
      </c>
      <c r="AL35" s="39">
        <v>4884</v>
      </c>
      <c r="AM35" s="39">
        <v>9660</v>
      </c>
      <c r="AN35" s="39">
        <v>53392.24</v>
      </c>
      <c r="AO35" s="39">
        <v>546707.12</v>
      </c>
      <c r="AP35" s="39">
        <v>0</v>
      </c>
      <c r="AQ35" s="39">
        <v>151955</v>
      </c>
      <c r="AR35" s="39">
        <v>34194.36</v>
      </c>
      <c r="AS35" s="39">
        <v>59632</v>
      </c>
      <c r="AT35" s="39">
        <v>0</v>
      </c>
      <c r="AU35" s="39">
        <v>41227.279999999999</v>
      </c>
      <c r="AV35" s="39">
        <v>3960.7</v>
      </c>
      <c r="AW35" s="39">
        <v>1663</v>
      </c>
      <c r="AX35" s="39">
        <v>6026</v>
      </c>
      <c r="AY35" s="39">
        <v>726</v>
      </c>
      <c r="AZ35" s="39">
        <v>9555.39</v>
      </c>
      <c r="BA35" s="39">
        <v>2029.75</v>
      </c>
      <c r="BB35" s="39">
        <v>13387.93</v>
      </c>
      <c r="BC35" s="39">
        <v>2409.46</v>
      </c>
      <c r="BD35" s="39">
        <v>9217</v>
      </c>
      <c r="BE35" s="39">
        <v>19757</v>
      </c>
      <c r="BF35" s="39">
        <v>6019.45</v>
      </c>
      <c r="BG35" s="39">
        <v>33845</v>
      </c>
      <c r="BH35" s="39">
        <v>10790</v>
      </c>
      <c r="BI35" s="39">
        <v>0</v>
      </c>
      <c r="BJ35" s="39">
        <v>8704</v>
      </c>
      <c r="BK35" s="39">
        <v>4788</v>
      </c>
      <c r="BL35" s="39">
        <v>10643</v>
      </c>
      <c r="BM35" s="39">
        <v>37092</v>
      </c>
      <c r="BN35" s="39">
        <v>9930</v>
      </c>
      <c r="BO35" s="39">
        <v>101604.81</v>
      </c>
      <c r="BP35" s="39">
        <v>17473</v>
      </c>
      <c r="BQ35" s="39">
        <v>0</v>
      </c>
      <c r="BR35" s="39">
        <v>0</v>
      </c>
      <c r="BS35" s="39">
        <v>0</v>
      </c>
      <c r="BT35" s="39">
        <v>0</v>
      </c>
      <c r="BU35" s="39">
        <v>0</v>
      </c>
      <c r="BV35" s="39">
        <v>6362.5</v>
      </c>
      <c r="BW35" s="39">
        <v>0</v>
      </c>
      <c r="BX35" s="39">
        <v>0</v>
      </c>
      <c r="BY35" s="39">
        <v>6000</v>
      </c>
      <c r="BZ35" s="39">
        <v>0</v>
      </c>
      <c r="CA35" s="39">
        <v>0</v>
      </c>
      <c r="CC35" s="39">
        <v>0</v>
      </c>
      <c r="CD35" s="39">
        <v>7942.5</v>
      </c>
      <c r="CE35" s="39">
        <v>37057</v>
      </c>
      <c r="CF35" s="39">
        <v>63656</v>
      </c>
      <c r="CG35" s="39">
        <v>10448</v>
      </c>
      <c r="CH35" s="39">
        <v>0</v>
      </c>
      <c r="CI35" s="39">
        <v>0</v>
      </c>
    </row>
    <row r="36" spans="1:87" x14ac:dyDescent="0.3">
      <c r="A36" s="39">
        <v>302</v>
      </c>
      <c r="B36" s="39">
        <v>2055</v>
      </c>
      <c r="C36" s="39" t="s">
        <v>191</v>
      </c>
      <c r="D36" s="39" t="s">
        <v>180</v>
      </c>
      <c r="E36" s="39" t="s">
        <v>190</v>
      </c>
      <c r="F36" s="39" t="s">
        <v>132</v>
      </c>
      <c r="G36" s="39">
        <v>0</v>
      </c>
      <c r="H36" s="39">
        <v>1</v>
      </c>
      <c r="I36" s="39" t="s">
        <v>131</v>
      </c>
      <c r="J36" s="39" t="s">
        <v>130</v>
      </c>
      <c r="K36" s="39" t="s">
        <v>128</v>
      </c>
      <c r="L36" s="39" t="s">
        <v>129</v>
      </c>
      <c r="M36" s="39" t="s">
        <v>128</v>
      </c>
      <c r="N36" s="39" t="s">
        <v>127</v>
      </c>
      <c r="O36" s="39" t="s">
        <v>126</v>
      </c>
      <c r="P36" s="39" t="s">
        <v>126</v>
      </c>
      <c r="Q36" s="39">
        <v>-94835</v>
      </c>
      <c r="R36" s="39">
        <v>0</v>
      </c>
      <c r="S36" s="39">
        <v>6366</v>
      </c>
      <c r="T36" s="39">
        <v>1255866.1000000001</v>
      </c>
      <c r="U36" s="39">
        <v>0</v>
      </c>
      <c r="V36" s="39">
        <v>45034.99</v>
      </c>
      <c r="W36" s="39">
        <v>0</v>
      </c>
      <c r="X36" s="39">
        <v>103565.02</v>
      </c>
      <c r="Y36" s="39">
        <v>8917.8799999999992</v>
      </c>
      <c r="Z36" s="39">
        <v>49259</v>
      </c>
      <c r="AA36" s="39">
        <v>2857.56</v>
      </c>
      <c r="AB36" s="39">
        <v>6548.12</v>
      </c>
      <c r="AC36" s="39">
        <v>6080.55</v>
      </c>
      <c r="AD36" s="39">
        <v>6247.29</v>
      </c>
      <c r="AE36" s="39">
        <v>8871.06</v>
      </c>
      <c r="AF36" s="39">
        <v>123.5</v>
      </c>
      <c r="AG36" s="39">
        <v>8163.7</v>
      </c>
      <c r="AH36" s="39">
        <v>0</v>
      </c>
      <c r="AI36" s="39">
        <v>0</v>
      </c>
      <c r="AJ36" s="39">
        <v>0</v>
      </c>
      <c r="AK36" s="39">
        <v>0</v>
      </c>
      <c r="AL36" s="39">
        <v>2198</v>
      </c>
      <c r="AM36" s="39">
        <v>10954</v>
      </c>
      <c r="AN36" s="39">
        <v>46496.07</v>
      </c>
      <c r="AO36" s="39">
        <v>674593.23</v>
      </c>
      <c r="AP36" s="39">
        <v>0</v>
      </c>
      <c r="AQ36" s="39">
        <v>324516.09000000003</v>
      </c>
      <c r="AR36" s="39">
        <v>32596.29</v>
      </c>
      <c r="AS36" s="39">
        <v>64153.27</v>
      </c>
      <c r="AT36" s="39">
        <v>0</v>
      </c>
      <c r="AU36" s="39">
        <v>50054.22</v>
      </c>
      <c r="AV36" s="39">
        <v>6177.43</v>
      </c>
      <c r="AW36" s="39">
        <v>1169.08</v>
      </c>
      <c r="AX36" s="39">
        <v>9506.15</v>
      </c>
      <c r="AY36" s="39">
        <v>717.84</v>
      </c>
      <c r="AZ36" s="39">
        <v>12330.47</v>
      </c>
      <c r="BA36" s="39">
        <v>3381.46</v>
      </c>
      <c r="BB36" s="39">
        <v>22532.25</v>
      </c>
      <c r="BC36" s="39">
        <v>1560</v>
      </c>
      <c r="BD36" s="39">
        <v>20354.86</v>
      </c>
      <c r="BE36" s="39">
        <v>26112</v>
      </c>
      <c r="BF36" s="39">
        <v>11350.14</v>
      </c>
      <c r="BG36" s="39">
        <v>10855.72</v>
      </c>
      <c r="BH36" s="39">
        <v>5440.7</v>
      </c>
      <c r="BI36" s="39">
        <v>0</v>
      </c>
      <c r="BJ36" s="39">
        <v>12437.61</v>
      </c>
      <c r="BK36" s="39">
        <v>5707.57</v>
      </c>
      <c r="BL36" s="39">
        <v>73.989999999999995</v>
      </c>
      <c r="BM36" s="39">
        <v>58418.81</v>
      </c>
      <c r="BN36" s="39">
        <v>71615.88</v>
      </c>
      <c r="BO36" s="39">
        <v>73907.850000000006</v>
      </c>
      <c r="BP36" s="39">
        <v>31215.93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6745</v>
      </c>
      <c r="BW36" s="39">
        <v>0</v>
      </c>
      <c r="BX36" s="39">
        <v>0</v>
      </c>
      <c r="BY36" s="39">
        <v>6000</v>
      </c>
      <c r="BZ36" s="39">
        <v>0</v>
      </c>
      <c r="CA36" s="39">
        <v>0</v>
      </c>
      <c r="CC36" s="39">
        <v>0</v>
      </c>
      <c r="CD36" s="39">
        <v>0</v>
      </c>
      <c r="CE36" s="39">
        <v>0</v>
      </c>
      <c r="CF36" s="39">
        <v>-64431</v>
      </c>
      <c r="CG36" s="39">
        <v>13111</v>
      </c>
      <c r="CH36" s="39">
        <v>0</v>
      </c>
      <c r="CI36" s="39">
        <v>0</v>
      </c>
    </row>
    <row r="37" spans="1:87" ht="26.4" x14ac:dyDescent="0.3">
      <c r="A37" s="39">
        <v>302</v>
      </c>
      <c r="B37" s="39">
        <v>2057</v>
      </c>
      <c r="C37" s="39" t="s">
        <v>189</v>
      </c>
      <c r="D37" s="39" t="s">
        <v>133</v>
      </c>
      <c r="E37" s="39"/>
      <c r="F37" s="39" t="s">
        <v>132</v>
      </c>
      <c r="G37" s="39">
        <v>0</v>
      </c>
      <c r="H37" s="39">
        <v>0</v>
      </c>
      <c r="I37" s="39" t="s">
        <v>131</v>
      </c>
      <c r="J37" s="39" t="s">
        <v>130</v>
      </c>
      <c r="K37" s="39" t="s">
        <v>128</v>
      </c>
      <c r="L37" s="39" t="s">
        <v>129</v>
      </c>
      <c r="M37" s="39" t="s">
        <v>128</v>
      </c>
      <c r="N37" s="39" t="s">
        <v>127</v>
      </c>
      <c r="O37" s="39" t="s">
        <v>126</v>
      </c>
      <c r="P37" s="39" t="s">
        <v>126</v>
      </c>
      <c r="Q37" s="39">
        <v>32022.15</v>
      </c>
      <c r="R37" s="39">
        <v>81743.850000000006</v>
      </c>
      <c r="S37" s="39">
        <v>23844</v>
      </c>
      <c r="T37" s="39">
        <v>2557410</v>
      </c>
      <c r="U37" s="39">
        <v>0</v>
      </c>
      <c r="V37" s="39">
        <v>123924</v>
      </c>
      <c r="W37" s="39">
        <v>0</v>
      </c>
      <c r="X37" s="39">
        <v>240410</v>
      </c>
      <c r="Y37" s="39">
        <v>12334</v>
      </c>
      <c r="Z37" s="39">
        <v>0</v>
      </c>
      <c r="AA37" s="39">
        <v>3416</v>
      </c>
      <c r="AB37" s="39">
        <v>13069</v>
      </c>
      <c r="AC37" s="39">
        <v>7102</v>
      </c>
      <c r="AD37" s="39">
        <v>13770</v>
      </c>
      <c r="AE37" s="39">
        <v>0</v>
      </c>
      <c r="AF37" s="39">
        <v>1034</v>
      </c>
      <c r="AG37" s="39">
        <v>3966</v>
      </c>
      <c r="AH37" s="39">
        <v>0</v>
      </c>
      <c r="AI37" s="39">
        <v>187416</v>
      </c>
      <c r="AJ37" s="39">
        <v>0</v>
      </c>
      <c r="AK37" s="39">
        <v>0</v>
      </c>
      <c r="AL37" s="39">
        <v>8616</v>
      </c>
      <c r="AM37" s="39">
        <v>20960</v>
      </c>
      <c r="AN37" s="39">
        <v>63099</v>
      </c>
      <c r="AO37" s="39">
        <v>1170886</v>
      </c>
      <c r="AP37" s="39">
        <v>0</v>
      </c>
      <c r="AQ37" s="39">
        <v>1009520.15</v>
      </c>
      <c r="AR37" s="39">
        <v>86079</v>
      </c>
      <c r="AS37" s="39">
        <v>120076</v>
      </c>
      <c r="AT37" s="39">
        <v>0</v>
      </c>
      <c r="AU37" s="39">
        <v>122890</v>
      </c>
      <c r="AV37" s="39">
        <v>14984</v>
      </c>
      <c r="AW37" s="39">
        <v>4221</v>
      </c>
      <c r="AX37" s="39">
        <v>3110</v>
      </c>
      <c r="AY37" s="39">
        <v>0</v>
      </c>
      <c r="AZ37" s="39">
        <v>33290</v>
      </c>
      <c r="BA37" s="39">
        <v>8288</v>
      </c>
      <c r="BB37" s="39">
        <v>10084</v>
      </c>
      <c r="BC37" s="39">
        <v>23163</v>
      </c>
      <c r="BD37" s="39">
        <v>34293</v>
      </c>
      <c r="BE37" s="39">
        <v>56392</v>
      </c>
      <c r="BF37" s="39">
        <v>23204</v>
      </c>
      <c r="BG37" s="39">
        <v>23993</v>
      </c>
      <c r="BH37" s="39">
        <v>13540</v>
      </c>
      <c r="BI37" s="39">
        <v>0</v>
      </c>
      <c r="BJ37" s="39">
        <v>29513</v>
      </c>
      <c r="BK37" s="39">
        <v>11421</v>
      </c>
      <c r="BL37" s="39">
        <v>6422</v>
      </c>
      <c r="BM37" s="39">
        <v>63365</v>
      </c>
      <c r="BN37" s="39">
        <v>43736</v>
      </c>
      <c r="BO37" s="39">
        <v>56421</v>
      </c>
      <c r="BP37" s="39">
        <v>26539</v>
      </c>
      <c r="BQ37" s="39">
        <v>0</v>
      </c>
      <c r="BR37" s="39">
        <v>0</v>
      </c>
      <c r="BS37" s="39">
        <v>0</v>
      </c>
      <c r="BT37" s="39">
        <v>136028.85</v>
      </c>
      <c r="BU37" s="39">
        <v>115026</v>
      </c>
      <c r="BV37" s="39">
        <v>10330</v>
      </c>
      <c r="BW37" s="39">
        <v>0</v>
      </c>
      <c r="BX37" s="39">
        <v>0</v>
      </c>
      <c r="BY37" s="39">
        <v>6000</v>
      </c>
      <c r="BZ37" s="39">
        <v>0</v>
      </c>
      <c r="CA37" s="39">
        <v>0</v>
      </c>
      <c r="CC37" s="39">
        <v>0</v>
      </c>
      <c r="CD37" s="39">
        <v>6510</v>
      </c>
      <c r="CE37" s="39">
        <v>17640</v>
      </c>
      <c r="CF37" s="39">
        <v>88062</v>
      </c>
      <c r="CG37" s="39">
        <v>27664</v>
      </c>
      <c r="CH37" s="39">
        <v>0</v>
      </c>
      <c r="CI37" s="39">
        <v>18105</v>
      </c>
    </row>
    <row r="38" spans="1:87" ht="26.4" x14ac:dyDescent="0.3">
      <c r="A38" s="39">
        <v>302</v>
      </c>
      <c r="B38" s="39">
        <v>2060</v>
      </c>
      <c r="C38" s="39" t="s">
        <v>188</v>
      </c>
      <c r="D38" s="39" t="s">
        <v>133</v>
      </c>
      <c r="E38" s="39"/>
      <c r="F38" s="39" t="s">
        <v>132</v>
      </c>
      <c r="G38" s="39">
        <v>0</v>
      </c>
      <c r="H38" s="39">
        <v>0</v>
      </c>
      <c r="I38" s="39" t="s">
        <v>131</v>
      </c>
      <c r="J38" s="39" t="s">
        <v>130</v>
      </c>
      <c r="K38" s="39" t="s">
        <v>128</v>
      </c>
      <c r="L38" s="39" t="s">
        <v>129</v>
      </c>
      <c r="M38" s="39" t="s">
        <v>128</v>
      </c>
      <c r="N38" s="39" t="s">
        <v>127</v>
      </c>
      <c r="O38" s="39" t="s">
        <v>126</v>
      </c>
      <c r="P38" s="39" t="s">
        <v>126</v>
      </c>
      <c r="Q38" s="39">
        <v>-60359</v>
      </c>
      <c r="R38" s="39">
        <v>0</v>
      </c>
      <c r="S38" s="39">
        <v>14097</v>
      </c>
      <c r="T38" s="39">
        <v>2479609.5299999998</v>
      </c>
      <c r="U38" s="39">
        <v>0</v>
      </c>
      <c r="V38" s="39">
        <v>112181.37</v>
      </c>
      <c r="W38" s="39">
        <v>0</v>
      </c>
      <c r="X38" s="39">
        <v>182006.31</v>
      </c>
      <c r="Y38" s="39">
        <v>88310.3</v>
      </c>
      <c r="Z38" s="39">
        <v>25733</v>
      </c>
      <c r="AA38" s="39">
        <v>18747.77</v>
      </c>
      <c r="AB38" s="39">
        <v>21445.46</v>
      </c>
      <c r="AC38" s="39">
        <v>3208.26</v>
      </c>
      <c r="AD38" s="39">
        <v>15438.32</v>
      </c>
      <c r="AE38" s="39">
        <v>0</v>
      </c>
      <c r="AF38" s="39">
        <v>10997.68</v>
      </c>
      <c r="AG38" s="39">
        <v>1927.02</v>
      </c>
      <c r="AH38" s="39">
        <v>0</v>
      </c>
      <c r="AI38" s="39">
        <v>0</v>
      </c>
      <c r="AJ38" s="39">
        <v>0</v>
      </c>
      <c r="AK38" s="39">
        <v>0</v>
      </c>
      <c r="AL38" s="39">
        <v>0</v>
      </c>
      <c r="AM38" s="39">
        <v>19650</v>
      </c>
      <c r="AN38" s="39">
        <v>89130</v>
      </c>
      <c r="AO38" s="39">
        <v>1418887.45</v>
      </c>
      <c r="AP38" s="39">
        <v>0</v>
      </c>
      <c r="AQ38" s="39">
        <v>744563.61</v>
      </c>
      <c r="AR38" s="39">
        <v>43463.79</v>
      </c>
      <c r="AS38" s="39">
        <v>126477.81</v>
      </c>
      <c r="AT38" s="39">
        <v>0</v>
      </c>
      <c r="AU38" s="39">
        <v>79664.179999999993</v>
      </c>
      <c r="AV38" s="39">
        <v>11005.05</v>
      </c>
      <c r="AW38" s="39">
        <v>285</v>
      </c>
      <c r="AX38" s="39">
        <v>673.8</v>
      </c>
      <c r="AY38" s="39">
        <v>1679.94</v>
      </c>
      <c r="AZ38" s="39">
        <v>60655.360000000001</v>
      </c>
      <c r="BA38" s="39">
        <v>6595.46</v>
      </c>
      <c r="BB38" s="39">
        <v>40280.85</v>
      </c>
      <c r="BC38" s="39">
        <v>5999.48</v>
      </c>
      <c r="BD38" s="39">
        <v>64184.87</v>
      </c>
      <c r="BE38" s="39">
        <v>93100</v>
      </c>
      <c r="BF38" s="39">
        <v>8361.2800000000007</v>
      </c>
      <c r="BG38" s="39">
        <v>74597.710000000006</v>
      </c>
      <c r="BH38" s="39">
        <v>8879.1</v>
      </c>
      <c r="BI38" s="39">
        <v>0</v>
      </c>
      <c r="BJ38" s="39">
        <v>12065.48</v>
      </c>
      <c r="BK38" s="39">
        <v>8795.48</v>
      </c>
      <c r="BL38" s="39">
        <v>374.05</v>
      </c>
      <c r="BM38" s="39">
        <v>78739.990000000005</v>
      </c>
      <c r="BN38" s="39">
        <v>9882</v>
      </c>
      <c r="BO38" s="39">
        <v>43395.59</v>
      </c>
      <c r="BP38" s="39">
        <v>44485.69</v>
      </c>
      <c r="BQ38" s="39">
        <v>0</v>
      </c>
      <c r="BR38" s="39">
        <v>0</v>
      </c>
      <c r="BS38" s="39">
        <v>0</v>
      </c>
      <c r="BT38" s="39">
        <v>0</v>
      </c>
      <c r="BU38" s="39">
        <v>0</v>
      </c>
      <c r="BV38" s="39">
        <v>9117</v>
      </c>
      <c r="BW38" s="39">
        <v>0</v>
      </c>
      <c r="BX38" s="39">
        <v>0</v>
      </c>
      <c r="BY38" s="39">
        <v>6000</v>
      </c>
      <c r="BZ38" s="39">
        <v>0</v>
      </c>
      <c r="CA38" s="39">
        <v>0</v>
      </c>
      <c r="CC38" s="39">
        <v>0</v>
      </c>
      <c r="CD38" s="39">
        <v>0</v>
      </c>
      <c r="CE38" s="39">
        <v>0</v>
      </c>
      <c r="CF38" s="39">
        <v>20933</v>
      </c>
      <c r="CG38" s="39">
        <v>23214</v>
      </c>
      <c r="CH38" s="39">
        <v>0</v>
      </c>
      <c r="CI38" s="39">
        <v>0</v>
      </c>
    </row>
    <row r="39" spans="1:87" ht="26.4" x14ac:dyDescent="0.3">
      <c r="A39" s="39">
        <v>302</v>
      </c>
      <c r="B39" s="39">
        <v>2067</v>
      </c>
      <c r="C39" s="39" t="s">
        <v>187</v>
      </c>
      <c r="D39" s="39" t="s">
        <v>133</v>
      </c>
      <c r="E39" s="39"/>
      <c r="F39" s="39" t="s">
        <v>132</v>
      </c>
      <c r="G39" s="39">
        <v>0</v>
      </c>
      <c r="H39" s="39">
        <v>1</v>
      </c>
      <c r="I39" s="39" t="s">
        <v>131</v>
      </c>
      <c r="J39" s="39" t="s">
        <v>130</v>
      </c>
      <c r="K39" s="39" t="s">
        <v>128</v>
      </c>
      <c r="L39" s="39" t="s">
        <v>129</v>
      </c>
      <c r="M39" s="39" t="s">
        <v>128</v>
      </c>
      <c r="N39" s="39" t="s">
        <v>127</v>
      </c>
      <c r="O39" s="39" t="s">
        <v>126</v>
      </c>
      <c r="P39" s="39" t="s">
        <v>126</v>
      </c>
      <c r="Q39" s="39">
        <v>59667</v>
      </c>
      <c r="R39" s="39">
        <v>0</v>
      </c>
      <c r="S39" s="39">
        <v>0</v>
      </c>
      <c r="T39" s="39">
        <v>1244185.3400000001</v>
      </c>
      <c r="U39" s="39">
        <v>0</v>
      </c>
      <c r="V39" s="39">
        <v>191912.32000000001</v>
      </c>
      <c r="W39" s="39">
        <v>0</v>
      </c>
      <c r="X39" s="39">
        <v>71285.009999999995</v>
      </c>
      <c r="Y39" s="39">
        <v>7985.84</v>
      </c>
      <c r="Z39" s="39">
        <v>5336.3</v>
      </c>
      <c r="AA39" s="39">
        <v>1810</v>
      </c>
      <c r="AB39" s="39">
        <v>425</v>
      </c>
      <c r="AC39" s="39">
        <v>12072.7</v>
      </c>
      <c r="AD39" s="39">
        <v>0</v>
      </c>
      <c r="AE39" s="39">
        <v>1129.73</v>
      </c>
      <c r="AF39" s="39">
        <v>-51.4</v>
      </c>
      <c r="AG39" s="39">
        <v>8047.94</v>
      </c>
      <c r="AH39" s="39">
        <v>0</v>
      </c>
      <c r="AI39" s="39">
        <v>0</v>
      </c>
      <c r="AJ39" s="39">
        <v>0</v>
      </c>
      <c r="AK39" s="39">
        <v>0</v>
      </c>
      <c r="AL39" s="39">
        <v>7318</v>
      </c>
      <c r="AM39" s="39">
        <v>11480</v>
      </c>
      <c r="AN39" s="39">
        <v>55723</v>
      </c>
      <c r="AO39" s="39">
        <v>782405.86</v>
      </c>
      <c r="AP39" s="39">
        <v>0</v>
      </c>
      <c r="AQ39" s="39">
        <v>395367.89</v>
      </c>
      <c r="AR39" s="39">
        <v>23756.55</v>
      </c>
      <c r="AS39" s="39">
        <v>54917.48</v>
      </c>
      <c r="AT39" s="39">
        <v>0</v>
      </c>
      <c r="AU39" s="39">
        <v>11859.78</v>
      </c>
      <c r="AV39" s="39">
        <v>1233.92</v>
      </c>
      <c r="AW39" s="39">
        <v>1436.28</v>
      </c>
      <c r="AX39" s="39">
        <v>1259.6500000000001</v>
      </c>
      <c r="AY39" s="39">
        <v>0</v>
      </c>
      <c r="AZ39" s="39">
        <v>14034.8</v>
      </c>
      <c r="BA39" s="39">
        <v>8706</v>
      </c>
      <c r="BB39" s="39">
        <v>29408.2</v>
      </c>
      <c r="BC39" s="39">
        <v>2795.46</v>
      </c>
      <c r="BD39" s="39">
        <v>21122.83</v>
      </c>
      <c r="BE39" s="39">
        <v>34560</v>
      </c>
      <c r="BF39" s="39">
        <v>9897.86</v>
      </c>
      <c r="BG39" s="39">
        <v>33699.71</v>
      </c>
      <c r="BH39" s="39">
        <v>14620.16</v>
      </c>
      <c r="BI39" s="39">
        <v>0</v>
      </c>
      <c r="BJ39" s="39">
        <v>7882.51</v>
      </c>
      <c r="BK39" s="39">
        <v>6197.29</v>
      </c>
      <c r="BL39" s="39">
        <v>3122.44</v>
      </c>
      <c r="BM39" s="39">
        <v>35644.31</v>
      </c>
      <c r="BN39" s="39">
        <v>54274.879999999997</v>
      </c>
      <c r="BO39" s="39">
        <v>69237.06</v>
      </c>
      <c r="BP39" s="39">
        <v>20328.86</v>
      </c>
      <c r="BQ39" s="39">
        <v>0</v>
      </c>
      <c r="BR39" s="39">
        <v>0</v>
      </c>
      <c r="BS39" s="39">
        <v>2769</v>
      </c>
      <c r="BT39" s="39">
        <v>0</v>
      </c>
      <c r="BU39" s="39">
        <v>0</v>
      </c>
      <c r="BV39" s="39">
        <v>6778.75</v>
      </c>
      <c r="BW39" s="39">
        <v>0</v>
      </c>
      <c r="BX39" s="39">
        <v>2769</v>
      </c>
      <c r="BY39" s="39">
        <v>6000</v>
      </c>
      <c r="BZ39" s="39">
        <v>0</v>
      </c>
      <c r="CA39" s="39">
        <v>0</v>
      </c>
      <c r="CC39" s="39">
        <v>0</v>
      </c>
      <c r="CD39" s="39">
        <v>9547.75</v>
      </c>
      <c r="CE39" s="39">
        <v>7986</v>
      </c>
      <c r="CF39" s="39">
        <v>29802</v>
      </c>
      <c r="CG39" s="39">
        <v>0</v>
      </c>
      <c r="CH39" s="39">
        <v>0</v>
      </c>
      <c r="CI39" s="39">
        <v>0</v>
      </c>
    </row>
    <row r="40" spans="1:87" ht="26.4" x14ac:dyDescent="0.3">
      <c r="A40" s="39">
        <v>302</v>
      </c>
      <c r="B40" s="39">
        <v>2070</v>
      </c>
      <c r="C40" s="39" t="s">
        <v>186</v>
      </c>
      <c r="D40" s="39" t="s">
        <v>133</v>
      </c>
      <c r="E40" s="39"/>
      <c r="F40" s="39" t="s">
        <v>132</v>
      </c>
      <c r="G40" s="39">
        <v>0</v>
      </c>
      <c r="H40" s="39">
        <v>0</v>
      </c>
      <c r="I40" s="39" t="s">
        <v>131</v>
      </c>
      <c r="J40" s="39" t="s">
        <v>130</v>
      </c>
      <c r="K40" s="39" t="s">
        <v>128</v>
      </c>
      <c r="L40" s="39" t="s">
        <v>129</v>
      </c>
      <c r="M40" s="39" t="s">
        <v>128</v>
      </c>
      <c r="N40" s="39" t="s">
        <v>127</v>
      </c>
      <c r="O40" s="39" t="s">
        <v>126</v>
      </c>
      <c r="P40" s="39" t="s">
        <v>126</v>
      </c>
      <c r="Q40" s="39">
        <v>236136</v>
      </c>
      <c r="R40" s="39">
        <v>0</v>
      </c>
      <c r="S40" s="39">
        <v>3177</v>
      </c>
      <c r="T40" s="39">
        <v>1294540</v>
      </c>
      <c r="U40" s="39">
        <v>0</v>
      </c>
      <c r="V40" s="39">
        <v>78836</v>
      </c>
      <c r="W40" s="39">
        <v>0</v>
      </c>
      <c r="X40" s="39">
        <v>112980</v>
      </c>
      <c r="Y40" s="39">
        <v>9403</v>
      </c>
      <c r="Z40" s="39">
        <v>5650</v>
      </c>
      <c r="AA40" s="39">
        <v>4016</v>
      </c>
      <c r="AB40" s="39">
        <v>12173</v>
      </c>
      <c r="AC40" s="39">
        <v>4657</v>
      </c>
      <c r="AD40" s="39">
        <v>0</v>
      </c>
      <c r="AE40" s="39">
        <v>3956</v>
      </c>
      <c r="AF40" s="39">
        <v>0</v>
      </c>
      <c r="AG40" s="39">
        <v>937</v>
      </c>
      <c r="AH40" s="39">
        <v>0</v>
      </c>
      <c r="AI40" s="39">
        <v>0</v>
      </c>
      <c r="AJ40" s="39">
        <v>0</v>
      </c>
      <c r="AK40" s="39">
        <v>0</v>
      </c>
      <c r="AL40" s="39">
        <v>2209</v>
      </c>
      <c r="AM40" s="39">
        <v>9760</v>
      </c>
      <c r="AN40" s="39">
        <v>49725</v>
      </c>
      <c r="AO40" s="39">
        <v>701640</v>
      </c>
      <c r="AP40" s="39">
        <v>0</v>
      </c>
      <c r="AQ40" s="39">
        <v>346667</v>
      </c>
      <c r="AR40" s="39">
        <v>57275</v>
      </c>
      <c r="AS40" s="39">
        <v>110977</v>
      </c>
      <c r="AT40" s="39">
        <v>0</v>
      </c>
      <c r="AU40" s="39">
        <v>25101</v>
      </c>
      <c r="AV40" s="39">
        <v>17592</v>
      </c>
      <c r="AW40" s="39">
        <v>2549</v>
      </c>
      <c r="AX40" s="39">
        <v>331</v>
      </c>
      <c r="AY40" s="39">
        <v>0</v>
      </c>
      <c r="AZ40" s="39">
        <v>19028</v>
      </c>
      <c r="BA40" s="39">
        <v>2717</v>
      </c>
      <c r="BB40" s="39">
        <v>2544</v>
      </c>
      <c r="BC40" s="39">
        <v>2311</v>
      </c>
      <c r="BD40" s="39">
        <v>10917</v>
      </c>
      <c r="BE40" s="39">
        <v>25200</v>
      </c>
      <c r="BF40" s="39">
        <v>14430</v>
      </c>
      <c r="BG40" s="39">
        <v>35812</v>
      </c>
      <c r="BH40" s="39">
        <v>21910</v>
      </c>
      <c r="BI40" s="39">
        <v>0</v>
      </c>
      <c r="BJ40" s="39">
        <v>13821</v>
      </c>
      <c r="BK40" s="39">
        <v>6413</v>
      </c>
      <c r="BL40" s="39">
        <v>2876</v>
      </c>
      <c r="BM40" s="39">
        <v>45508</v>
      </c>
      <c r="BN40" s="39">
        <v>3942</v>
      </c>
      <c r="BO40" s="39">
        <v>24964</v>
      </c>
      <c r="BP40" s="39">
        <v>10319</v>
      </c>
      <c r="BQ40" s="39">
        <v>0</v>
      </c>
      <c r="BR40" s="39">
        <v>0</v>
      </c>
      <c r="BS40" s="39">
        <v>30645</v>
      </c>
      <c r="BT40" s="39">
        <v>0</v>
      </c>
      <c r="BU40" s="39">
        <v>0</v>
      </c>
      <c r="BV40" s="39">
        <v>6835</v>
      </c>
      <c r="BW40" s="39">
        <v>0</v>
      </c>
      <c r="BX40" s="39">
        <v>30645</v>
      </c>
      <c r="BY40" s="39">
        <v>6000</v>
      </c>
      <c r="BZ40" s="39">
        <v>0</v>
      </c>
      <c r="CA40" s="39">
        <v>30522</v>
      </c>
      <c r="CC40" s="39">
        <v>0</v>
      </c>
      <c r="CD40" s="39">
        <v>10135</v>
      </c>
      <c r="CE40" s="39">
        <v>53069</v>
      </c>
      <c r="CF40" s="39">
        <v>236420</v>
      </c>
      <c r="CG40" s="39">
        <v>0</v>
      </c>
      <c r="CH40" s="39">
        <v>0</v>
      </c>
      <c r="CI40" s="39">
        <v>0</v>
      </c>
    </row>
    <row r="41" spans="1:87" ht="26.4" x14ac:dyDescent="0.3">
      <c r="A41" s="39">
        <v>302</v>
      </c>
      <c r="B41" s="39">
        <v>2071</v>
      </c>
      <c r="C41" s="39" t="s">
        <v>185</v>
      </c>
      <c r="D41" s="39" t="s">
        <v>133</v>
      </c>
      <c r="E41" s="39"/>
      <c r="F41" s="39" t="s">
        <v>132</v>
      </c>
      <c r="G41" s="39">
        <v>0</v>
      </c>
      <c r="H41" s="39">
        <v>2</v>
      </c>
      <c r="I41" s="39" t="s">
        <v>131</v>
      </c>
      <c r="J41" s="39" t="s">
        <v>130</v>
      </c>
      <c r="K41" s="39" t="s">
        <v>128</v>
      </c>
      <c r="L41" s="39" t="s">
        <v>129</v>
      </c>
      <c r="M41" s="39" t="s">
        <v>128</v>
      </c>
      <c r="N41" s="39" t="s">
        <v>127</v>
      </c>
      <c r="O41" s="39" t="s">
        <v>126</v>
      </c>
      <c r="P41" s="39" t="s">
        <v>126</v>
      </c>
      <c r="Q41" s="39">
        <v>105191</v>
      </c>
      <c r="R41" s="39">
        <v>0</v>
      </c>
      <c r="S41" s="39">
        <v>14144</v>
      </c>
      <c r="T41" s="39">
        <v>1174548.76</v>
      </c>
      <c r="U41" s="39">
        <v>0</v>
      </c>
      <c r="V41" s="39">
        <v>53863.31</v>
      </c>
      <c r="W41" s="39">
        <v>0</v>
      </c>
      <c r="X41" s="39">
        <v>47385.03</v>
      </c>
      <c r="Y41" s="39">
        <v>8760.32</v>
      </c>
      <c r="Z41" s="39">
        <v>21216.66</v>
      </c>
      <c r="AA41" s="39">
        <v>28730.77</v>
      </c>
      <c r="AB41" s="39">
        <v>11590.25</v>
      </c>
      <c r="AC41" s="39">
        <v>1610.57</v>
      </c>
      <c r="AD41" s="39">
        <v>1770.96</v>
      </c>
      <c r="AE41" s="39">
        <v>3710.16</v>
      </c>
      <c r="AF41" s="39">
        <v>-896.5</v>
      </c>
      <c r="AG41" s="39">
        <v>1362.79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8260</v>
      </c>
      <c r="AN41" s="39">
        <v>64393</v>
      </c>
      <c r="AO41" s="39">
        <v>646991.07999999996</v>
      </c>
      <c r="AP41" s="39">
        <v>0</v>
      </c>
      <c r="AQ41" s="39">
        <v>447174.32</v>
      </c>
      <c r="AR41" s="39">
        <v>26339.37</v>
      </c>
      <c r="AS41" s="39">
        <v>96948.02</v>
      </c>
      <c r="AT41" s="39">
        <v>0</v>
      </c>
      <c r="AU41" s="39">
        <v>10349.18</v>
      </c>
      <c r="AV41" s="39">
        <v>6314.76</v>
      </c>
      <c r="AW41" s="39">
        <v>1570.51</v>
      </c>
      <c r="AX41" s="39">
        <v>3031.51</v>
      </c>
      <c r="AY41" s="39">
        <v>4405</v>
      </c>
      <c r="AZ41" s="39">
        <v>18160.89</v>
      </c>
      <c r="BA41" s="39">
        <v>7356.5</v>
      </c>
      <c r="BB41" s="39">
        <v>42521.11</v>
      </c>
      <c r="BC41" s="39">
        <v>3509.97</v>
      </c>
      <c r="BD41" s="39">
        <v>20058.04</v>
      </c>
      <c r="BE41" s="39">
        <v>31232</v>
      </c>
      <c r="BF41" s="39">
        <v>2994.71</v>
      </c>
      <c r="BG41" s="39">
        <v>13486.67</v>
      </c>
      <c r="BH41" s="39">
        <v>11464.13</v>
      </c>
      <c r="BI41" s="39">
        <v>0</v>
      </c>
      <c r="BJ41" s="39">
        <v>8371.85</v>
      </c>
      <c r="BK41" s="39">
        <v>4021.42</v>
      </c>
      <c r="BL41" s="39">
        <v>1514.6</v>
      </c>
      <c r="BM41" s="39">
        <v>32550.58</v>
      </c>
      <c r="BN41" s="39">
        <v>36628.89</v>
      </c>
      <c r="BO41" s="39">
        <v>73605.47</v>
      </c>
      <c r="BP41" s="39">
        <v>11220.5</v>
      </c>
      <c r="BQ41" s="39">
        <v>0</v>
      </c>
      <c r="BR41" s="39">
        <v>0</v>
      </c>
      <c r="BS41" s="39">
        <v>0</v>
      </c>
      <c r="BT41" s="39">
        <v>0</v>
      </c>
      <c r="BU41" s="39">
        <v>0</v>
      </c>
      <c r="BV41" s="39">
        <v>6724.75</v>
      </c>
      <c r="BW41" s="39">
        <v>0</v>
      </c>
      <c r="BX41" s="39">
        <v>0</v>
      </c>
      <c r="BY41" s="39">
        <v>6000</v>
      </c>
      <c r="BZ41" s="39">
        <v>0</v>
      </c>
      <c r="CA41" s="39">
        <v>15165.75</v>
      </c>
      <c r="CC41" s="39">
        <v>0</v>
      </c>
      <c r="CD41" s="39">
        <v>0</v>
      </c>
      <c r="CE41" s="39">
        <v>14455</v>
      </c>
      <c r="CF41" s="39">
        <v>-44779</v>
      </c>
      <c r="CG41" s="39">
        <v>5703</v>
      </c>
      <c r="CH41" s="39">
        <v>0</v>
      </c>
      <c r="CI41" s="39">
        <v>0</v>
      </c>
    </row>
    <row r="42" spans="1:87" ht="26.4" x14ac:dyDescent="0.3">
      <c r="A42" s="39">
        <v>302</v>
      </c>
      <c r="B42" s="39">
        <v>2072</v>
      </c>
      <c r="C42" s="39" t="s">
        <v>184</v>
      </c>
      <c r="D42" s="39" t="s">
        <v>133</v>
      </c>
      <c r="E42" s="39"/>
      <c r="F42" s="39" t="s">
        <v>132</v>
      </c>
      <c r="G42" s="39">
        <v>0</v>
      </c>
      <c r="H42" s="39">
        <v>0</v>
      </c>
      <c r="I42" s="39" t="s">
        <v>131</v>
      </c>
      <c r="J42" s="39" t="s">
        <v>130</v>
      </c>
      <c r="K42" s="39" t="s">
        <v>128</v>
      </c>
      <c r="L42" s="39" t="s">
        <v>129</v>
      </c>
      <c r="M42" s="39" t="s">
        <v>128</v>
      </c>
      <c r="N42" s="39" t="s">
        <v>127</v>
      </c>
      <c r="O42" s="39" t="s">
        <v>126</v>
      </c>
      <c r="P42" s="39" t="s">
        <v>126</v>
      </c>
      <c r="Q42" s="39">
        <v>108153</v>
      </c>
      <c r="R42" s="39">
        <v>0</v>
      </c>
      <c r="S42" s="39">
        <v>8092</v>
      </c>
      <c r="T42" s="39">
        <v>1702814.03</v>
      </c>
      <c r="U42" s="39">
        <v>0</v>
      </c>
      <c r="V42" s="39">
        <v>123527.73</v>
      </c>
      <c r="W42" s="39">
        <v>0</v>
      </c>
      <c r="X42" s="39">
        <v>163819.99</v>
      </c>
      <c r="Y42" s="39">
        <v>11047</v>
      </c>
      <c r="Z42" s="39">
        <v>780</v>
      </c>
      <c r="AA42" s="39">
        <v>0</v>
      </c>
      <c r="AB42" s="39">
        <v>596.20000000000005</v>
      </c>
      <c r="AC42" s="39">
        <v>11551.24</v>
      </c>
      <c r="AD42" s="39">
        <v>4449</v>
      </c>
      <c r="AE42" s="39">
        <v>9625.17</v>
      </c>
      <c r="AF42" s="39">
        <v>3786</v>
      </c>
      <c r="AG42" s="39">
        <v>21911.54</v>
      </c>
      <c r="AH42" s="39">
        <v>0</v>
      </c>
      <c r="AI42" s="39">
        <v>0</v>
      </c>
      <c r="AJ42" s="39">
        <v>0</v>
      </c>
      <c r="AK42" s="39">
        <v>0</v>
      </c>
      <c r="AL42" s="39">
        <v>2380</v>
      </c>
      <c r="AM42" s="39">
        <v>15170</v>
      </c>
      <c r="AN42" s="39">
        <v>25304</v>
      </c>
      <c r="AO42" s="39">
        <v>1055263.1000000001</v>
      </c>
      <c r="AP42" s="39">
        <v>0</v>
      </c>
      <c r="AQ42" s="39">
        <v>535095.23</v>
      </c>
      <c r="AR42" s="39">
        <v>34795.11</v>
      </c>
      <c r="AS42" s="39">
        <v>116315.95</v>
      </c>
      <c r="AT42" s="39">
        <v>0</v>
      </c>
      <c r="AU42" s="39">
        <v>22138.49</v>
      </c>
      <c r="AV42" s="39">
        <v>10416.969999999999</v>
      </c>
      <c r="AW42" s="39">
        <v>2824.52</v>
      </c>
      <c r="AX42" s="39">
        <v>7194.8</v>
      </c>
      <c r="AY42" s="39">
        <v>3880</v>
      </c>
      <c r="AZ42" s="39">
        <v>23054.58</v>
      </c>
      <c r="BA42" s="39">
        <v>6309.61</v>
      </c>
      <c r="BB42" s="39">
        <v>27895.13</v>
      </c>
      <c r="BC42" s="39">
        <v>5125.75</v>
      </c>
      <c r="BD42" s="39">
        <v>12473.59</v>
      </c>
      <c r="BE42" s="39">
        <v>15593.75</v>
      </c>
      <c r="BF42" s="39">
        <v>11704.1</v>
      </c>
      <c r="BG42" s="39">
        <v>28396.71</v>
      </c>
      <c r="BH42" s="39">
        <v>10331.74</v>
      </c>
      <c r="BI42" s="39">
        <v>0</v>
      </c>
      <c r="BJ42" s="39">
        <v>13524.69</v>
      </c>
      <c r="BK42" s="39">
        <v>8849.43</v>
      </c>
      <c r="BL42" s="39">
        <v>457.59</v>
      </c>
      <c r="BM42" s="39">
        <v>29127.91</v>
      </c>
      <c r="BN42" s="39">
        <v>0</v>
      </c>
      <c r="BO42" s="39">
        <v>44271.13</v>
      </c>
      <c r="BP42" s="39">
        <v>16466.02</v>
      </c>
      <c r="BQ42" s="39">
        <v>0</v>
      </c>
      <c r="BR42" s="39">
        <v>0</v>
      </c>
      <c r="BS42" s="39">
        <v>0</v>
      </c>
      <c r="BT42" s="39">
        <v>0</v>
      </c>
      <c r="BU42" s="39">
        <v>0</v>
      </c>
      <c r="BV42" s="39">
        <v>7858.75</v>
      </c>
      <c r="BW42" s="39">
        <v>0</v>
      </c>
      <c r="BX42" s="39">
        <v>0</v>
      </c>
      <c r="BY42" s="39">
        <v>6000</v>
      </c>
      <c r="BZ42" s="39">
        <v>0</v>
      </c>
      <c r="CA42" s="39">
        <v>9020.75</v>
      </c>
      <c r="CC42" s="39">
        <v>0</v>
      </c>
      <c r="CD42" s="39">
        <v>6930</v>
      </c>
      <c r="CE42" s="39">
        <v>29790</v>
      </c>
      <c r="CF42" s="39">
        <v>133619</v>
      </c>
      <c r="CG42" s="39">
        <v>0</v>
      </c>
      <c r="CH42" s="39">
        <v>0</v>
      </c>
      <c r="CI42" s="39">
        <v>0</v>
      </c>
    </row>
    <row r="43" spans="1:87" ht="26.4" x14ac:dyDescent="0.3">
      <c r="A43" s="39">
        <v>302</v>
      </c>
      <c r="B43" s="39">
        <v>2073</v>
      </c>
      <c r="C43" s="39" t="s">
        <v>183</v>
      </c>
      <c r="D43" s="39" t="s">
        <v>133</v>
      </c>
      <c r="E43" s="39"/>
      <c r="F43" s="39" t="s">
        <v>132</v>
      </c>
      <c r="G43" s="39">
        <v>0</v>
      </c>
      <c r="H43" s="39">
        <v>0</v>
      </c>
      <c r="I43" s="39" t="s">
        <v>131</v>
      </c>
      <c r="J43" s="39" t="s">
        <v>130</v>
      </c>
      <c r="K43" s="39" t="s">
        <v>128</v>
      </c>
      <c r="L43" s="39" t="s">
        <v>129</v>
      </c>
      <c r="M43" s="39" t="s">
        <v>128</v>
      </c>
      <c r="N43" s="39" t="s">
        <v>127</v>
      </c>
      <c r="O43" s="39" t="s">
        <v>126</v>
      </c>
      <c r="P43" s="39" t="s">
        <v>126</v>
      </c>
      <c r="Q43" s="39">
        <v>272118</v>
      </c>
      <c r="R43" s="39">
        <v>-1965</v>
      </c>
      <c r="S43" s="39">
        <v>47409</v>
      </c>
      <c r="T43" s="39">
        <v>2812496.9</v>
      </c>
      <c r="U43" s="39">
        <v>0</v>
      </c>
      <c r="V43" s="39">
        <v>251149.36</v>
      </c>
      <c r="W43" s="39">
        <v>0</v>
      </c>
      <c r="X43" s="39">
        <v>236421.89</v>
      </c>
      <c r="Y43" s="39">
        <v>0</v>
      </c>
      <c r="Z43" s="39">
        <v>35705.72</v>
      </c>
      <c r="AA43" s="39">
        <v>0</v>
      </c>
      <c r="AB43" s="39">
        <v>44371.19</v>
      </c>
      <c r="AC43" s="39">
        <v>28994.97</v>
      </c>
      <c r="AD43" s="39">
        <v>0</v>
      </c>
      <c r="AE43" s="39">
        <v>2123.75</v>
      </c>
      <c r="AF43" s="39">
        <v>13149.3</v>
      </c>
      <c r="AG43" s="39">
        <v>50000</v>
      </c>
      <c r="AH43" s="39">
        <v>0</v>
      </c>
      <c r="AI43" s="39">
        <v>0</v>
      </c>
      <c r="AJ43" s="39">
        <v>0</v>
      </c>
      <c r="AK43" s="39">
        <v>58833.54</v>
      </c>
      <c r="AL43" s="39">
        <v>46075</v>
      </c>
      <c r="AM43" s="39">
        <v>29010</v>
      </c>
      <c r="AN43" s="39">
        <v>119286</v>
      </c>
      <c r="AO43" s="39">
        <v>1535032.7</v>
      </c>
      <c r="AP43" s="39">
        <v>0</v>
      </c>
      <c r="AQ43" s="39">
        <v>982332.89</v>
      </c>
      <c r="AR43" s="39">
        <v>149315.21</v>
      </c>
      <c r="AS43" s="39">
        <v>126649.48</v>
      </c>
      <c r="AT43" s="39">
        <v>125215.9</v>
      </c>
      <c r="AU43" s="39">
        <v>197384.95</v>
      </c>
      <c r="AV43" s="39">
        <v>13202.8</v>
      </c>
      <c r="AW43" s="39">
        <v>10891.79</v>
      </c>
      <c r="AX43" s="39">
        <v>1002.75</v>
      </c>
      <c r="AY43" s="39">
        <v>2234.0700000000002</v>
      </c>
      <c r="AZ43" s="39">
        <v>127890.91</v>
      </c>
      <c r="BA43" s="39">
        <v>8766.11</v>
      </c>
      <c r="BB43" s="39">
        <v>6383.26</v>
      </c>
      <c r="BC43" s="39">
        <v>5946.03</v>
      </c>
      <c r="BD43" s="39">
        <v>30470.92</v>
      </c>
      <c r="BE43" s="39">
        <v>48934.5</v>
      </c>
      <c r="BF43" s="39">
        <v>26447.05</v>
      </c>
      <c r="BG43" s="39">
        <v>65146.03</v>
      </c>
      <c r="BH43" s="39">
        <v>21795.85</v>
      </c>
      <c r="BI43" s="39">
        <v>0</v>
      </c>
      <c r="BJ43" s="39">
        <v>46140.98</v>
      </c>
      <c r="BK43" s="39">
        <v>17959.03</v>
      </c>
      <c r="BL43" s="39">
        <v>6987.7</v>
      </c>
      <c r="BM43" s="39">
        <v>67049.64</v>
      </c>
      <c r="BN43" s="39">
        <v>12644.5</v>
      </c>
      <c r="BO43" s="39">
        <v>31578.77</v>
      </c>
      <c r="BP43" s="39">
        <v>19590.8</v>
      </c>
      <c r="BQ43" s="39">
        <v>0</v>
      </c>
      <c r="BR43" s="39">
        <v>0</v>
      </c>
      <c r="BS43" s="39">
        <v>0</v>
      </c>
      <c r="BT43" s="39">
        <v>0</v>
      </c>
      <c r="BU43" s="39">
        <v>0</v>
      </c>
      <c r="BV43" s="39">
        <v>11087.5</v>
      </c>
      <c r="BW43" s="39">
        <v>0</v>
      </c>
      <c r="BX43" s="39">
        <v>0</v>
      </c>
      <c r="BY43" s="39">
        <v>6000</v>
      </c>
      <c r="BZ43" s="39">
        <v>0</v>
      </c>
      <c r="CA43" s="39">
        <v>0</v>
      </c>
      <c r="CC43" s="39">
        <v>0</v>
      </c>
      <c r="CD43" s="39">
        <v>11369.5</v>
      </c>
      <c r="CE43" s="39">
        <v>0</v>
      </c>
      <c r="CF43" s="39">
        <v>312741</v>
      </c>
      <c r="CG43" s="39">
        <v>47127</v>
      </c>
      <c r="CH43" s="39">
        <v>0</v>
      </c>
      <c r="CI43" s="39">
        <v>-1965</v>
      </c>
    </row>
    <row r="44" spans="1:87" ht="39.6" x14ac:dyDescent="0.3">
      <c r="A44" s="39">
        <v>302</v>
      </c>
      <c r="B44" s="39">
        <v>2076</v>
      </c>
      <c r="C44" s="39" t="s">
        <v>182</v>
      </c>
      <c r="D44" s="39" t="s">
        <v>133</v>
      </c>
      <c r="E44" s="39"/>
      <c r="F44" s="39" t="s">
        <v>132</v>
      </c>
      <c r="G44" s="39">
        <v>0</v>
      </c>
      <c r="H44" s="39">
        <v>0</v>
      </c>
      <c r="I44" s="39" t="s">
        <v>131</v>
      </c>
      <c r="J44" s="39" t="s">
        <v>130</v>
      </c>
      <c r="K44" s="39" t="s">
        <v>128</v>
      </c>
      <c r="L44" s="39" t="s">
        <v>129</v>
      </c>
      <c r="M44" s="39" t="s">
        <v>128</v>
      </c>
      <c r="N44" s="39" t="s">
        <v>127</v>
      </c>
      <c r="O44" s="39" t="s">
        <v>126</v>
      </c>
      <c r="P44" s="39" t="s">
        <v>126</v>
      </c>
      <c r="Q44" s="39">
        <v>194268</v>
      </c>
      <c r="R44" s="39">
        <v>0</v>
      </c>
      <c r="S44" s="39">
        <v>50678</v>
      </c>
      <c r="T44" s="39">
        <v>2003138</v>
      </c>
      <c r="U44" s="39">
        <v>0</v>
      </c>
      <c r="V44" s="39">
        <v>69119</v>
      </c>
      <c r="W44" s="39">
        <v>0</v>
      </c>
      <c r="X44" s="39">
        <v>162770</v>
      </c>
      <c r="Y44" s="39">
        <v>9798</v>
      </c>
      <c r="Z44" s="39">
        <v>6950</v>
      </c>
      <c r="AA44" s="39">
        <v>0</v>
      </c>
      <c r="AB44" s="39">
        <v>11412</v>
      </c>
      <c r="AC44" s="39">
        <v>21587</v>
      </c>
      <c r="AD44" s="39">
        <v>0</v>
      </c>
      <c r="AE44" s="39">
        <v>0</v>
      </c>
      <c r="AF44" s="39">
        <v>1244</v>
      </c>
      <c r="AG44" s="39">
        <v>3187</v>
      </c>
      <c r="AH44" s="39">
        <v>0</v>
      </c>
      <c r="AI44" s="39">
        <v>0</v>
      </c>
      <c r="AJ44" s="39">
        <v>0</v>
      </c>
      <c r="AK44" s="39">
        <v>0</v>
      </c>
      <c r="AL44" s="39">
        <v>1290</v>
      </c>
      <c r="AM44" s="39">
        <v>16480</v>
      </c>
      <c r="AN44" s="39">
        <v>63592</v>
      </c>
      <c r="AO44" s="39">
        <v>1152456</v>
      </c>
      <c r="AP44" s="39">
        <v>22441</v>
      </c>
      <c r="AQ44" s="39">
        <v>412566</v>
      </c>
      <c r="AR44" s="39">
        <v>45892</v>
      </c>
      <c r="AS44" s="39">
        <v>188182</v>
      </c>
      <c r="AT44" s="39">
        <v>0</v>
      </c>
      <c r="AU44" s="39">
        <v>44188</v>
      </c>
      <c r="AV44" s="39">
        <v>8607</v>
      </c>
      <c r="AW44" s="39">
        <v>2455</v>
      </c>
      <c r="AX44" s="39">
        <v>588</v>
      </c>
      <c r="AY44" s="39">
        <v>0</v>
      </c>
      <c r="AZ44" s="39">
        <v>10544</v>
      </c>
      <c r="BA44" s="39">
        <v>0</v>
      </c>
      <c r="BB44" s="39">
        <v>39427</v>
      </c>
      <c r="BC44" s="39">
        <v>9000</v>
      </c>
      <c r="BD44" s="39">
        <v>27875</v>
      </c>
      <c r="BE44" s="39">
        <v>32000</v>
      </c>
      <c r="BF44" s="39">
        <v>7772</v>
      </c>
      <c r="BG44" s="39">
        <v>32631</v>
      </c>
      <c r="BH44" s="39">
        <v>22288</v>
      </c>
      <c r="BI44" s="39">
        <v>0</v>
      </c>
      <c r="BJ44" s="39">
        <v>11076</v>
      </c>
      <c r="BK44" s="39">
        <v>10265</v>
      </c>
      <c r="BL44" s="39">
        <v>4630</v>
      </c>
      <c r="BM44" s="39">
        <v>69671</v>
      </c>
      <c r="BN44" s="39">
        <v>756</v>
      </c>
      <c r="BO44" s="39">
        <v>130102</v>
      </c>
      <c r="BP44" s="39">
        <v>22296</v>
      </c>
      <c r="BQ44" s="39">
        <v>0</v>
      </c>
      <c r="BR44" s="39">
        <v>0</v>
      </c>
      <c r="BS44" s="39">
        <v>10747</v>
      </c>
      <c r="BT44" s="39">
        <v>0</v>
      </c>
      <c r="BU44" s="39">
        <v>0</v>
      </c>
      <c r="BV44" s="39">
        <v>21095</v>
      </c>
      <c r="BW44" s="39">
        <v>0</v>
      </c>
      <c r="BX44" s="39">
        <v>10747</v>
      </c>
      <c r="BY44" s="39">
        <v>6000</v>
      </c>
      <c r="BZ44" s="39">
        <v>0</v>
      </c>
      <c r="CA44" s="39">
        <v>12480</v>
      </c>
      <c r="CC44" s="39">
        <v>0</v>
      </c>
      <c r="CD44" s="39">
        <v>10669</v>
      </c>
      <c r="CE44" s="39">
        <v>25467</v>
      </c>
      <c r="CF44" s="39">
        <v>220913</v>
      </c>
      <c r="CG44" s="39">
        <v>59371</v>
      </c>
      <c r="CH44" s="39">
        <v>0</v>
      </c>
      <c r="CI44" s="39">
        <v>0</v>
      </c>
    </row>
    <row r="45" spans="1:87" x14ac:dyDescent="0.3">
      <c r="A45" s="39">
        <v>302</v>
      </c>
      <c r="B45" s="39">
        <v>2077</v>
      </c>
      <c r="C45" s="39" t="s">
        <v>181</v>
      </c>
      <c r="D45" s="39" t="s">
        <v>180</v>
      </c>
      <c r="E45" s="39" t="s">
        <v>179</v>
      </c>
      <c r="F45" s="39" t="s">
        <v>132</v>
      </c>
      <c r="G45" s="39">
        <v>0</v>
      </c>
      <c r="H45" s="39">
        <v>0</v>
      </c>
      <c r="I45" s="39" t="s">
        <v>131</v>
      </c>
      <c r="J45" s="39" t="s">
        <v>130</v>
      </c>
      <c r="K45" s="39" t="s">
        <v>128</v>
      </c>
      <c r="L45" s="39" t="s">
        <v>129</v>
      </c>
      <c r="M45" s="39" t="s">
        <v>128</v>
      </c>
      <c r="N45" s="39" t="s">
        <v>127</v>
      </c>
      <c r="O45" s="39" t="s">
        <v>126</v>
      </c>
      <c r="P45" s="39" t="s">
        <v>126</v>
      </c>
      <c r="Q45" s="39">
        <v>181424</v>
      </c>
      <c r="R45" s="39">
        <v>0</v>
      </c>
      <c r="S45" s="39">
        <v>2658</v>
      </c>
      <c r="T45" s="39">
        <v>5539856.5700000003</v>
      </c>
      <c r="U45" s="39">
        <v>0</v>
      </c>
      <c r="V45" s="39">
        <v>713246.42</v>
      </c>
      <c r="W45" s="39">
        <v>0</v>
      </c>
      <c r="X45" s="39">
        <v>582390.01</v>
      </c>
      <c r="Y45" s="39">
        <v>17606.88</v>
      </c>
      <c r="Z45" s="39">
        <v>0</v>
      </c>
      <c r="AA45" s="39">
        <v>3174.97</v>
      </c>
      <c r="AB45" s="39">
        <v>64227.99</v>
      </c>
      <c r="AC45" s="39">
        <v>40570.67</v>
      </c>
      <c r="AD45" s="39">
        <v>0</v>
      </c>
      <c r="AE45" s="39">
        <v>0</v>
      </c>
      <c r="AF45" s="39">
        <v>10110.030000000001</v>
      </c>
      <c r="AG45" s="39">
        <v>6343.61</v>
      </c>
      <c r="AH45" s="39">
        <v>0</v>
      </c>
      <c r="AI45" s="39">
        <v>0</v>
      </c>
      <c r="AJ45" s="39">
        <v>0</v>
      </c>
      <c r="AK45" s="39">
        <v>0</v>
      </c>
      <c r="AL45" s="39">
        <v>17548</v>
      </c>
      <c r="AM45" s="39">
        <v>42380</v>
      </c>
      <c r="AN45" s="39">
        <v>159583</v>
      </c>
      <c r="AO45" s="39">
        <v>3323980.03</v>
      </c>
      <c r="AP45" s="39">
        <v>0</v>
      </c>
      <c r="AQ45" s="39">
        <v>1767089.24</v>
      </c>
      <c r="AR45" s="39">
        <v>280564.45</v>
      </c>
      <c r="AS45" s="39">
        <v>244778.23999999999</v>
      </c>
      <c r="AT45" s="39">
        <v>128235.57</v>
      </c>
      <c r="AU45" s="39">
        <v>269414.12</v>
      </c>
      <c r="AV45" s="39">
        <v>27314.95</v>
      </c>
      <c r="AW45" s="39">
        <v>13895.78</v>
      </c>
      <c r="AX45" s="39">
        <v>1385.73</v>
      </c>
      <c r="AY45" s="39">
        <v>0</v>
      </c>
      <c r="AZ45" s="39">
        <v>56135.47</v>
      </c>
      <c r="BA45" s="39">
        <v>19175.73</v>
      </c>
      <c r="BB45" s="39">
        <v>10477.43</v>
      </c>
      <c r="BC45" s="39">
        <v>4567.71</v>
      </c>
      <c r="BD45" s="39">
        <v>71746.960000000006</v>
      </c>
      <c r="BE45" s="39">
        <v>0</v>
      </c>
      <c r="BF45" s="39">
        <v>58510.82</v>
      </c>
      <c r="BG45" s="39">
        <v>170975.78</v>
      </c>
      <c r="BH45" s="39">
        <v>23700.36</v>
      </c>
      <c r="BI45" s="39">
        <v>0</v>
      </c>
      <c r="BJ45" s="39">
        <v>79251.92</v>
      </c>
      <c r="BK45" s="39">
        <v>26465.26</v>
      </c>
      <c r="BL45" s="39">
        <v>35485.14</v>
      </c>
      <c r="BM45" s="39">
        <v>132473.71</v>
      </c>
      <c r="BN45" s="39">
        <v>77029.5</v>
      </c>
      <c r="BO45" s="39">
        <v>342976.94</v>
      </c>
      <c r="BP45" s="39">
        <v>65254.31</v>
      </c>
      <c r="BQ45" s="39">
        <v>0</v>
      </c>
      <c r="BR45" s="39">
        <v>0</v>
      </c>
      <c r="BS45" s="39">
        <v>0</v>
      </c>
      <c r="BT45" s="39">
        <v>0</v>
      </c>
      <c r="BU45" s="39">
        <v>0</v>
      </c>
      <c r="BV45" s="39">
        <v>14485</v>
      </c>
      <c r="BW45" s="39">
        <v>0</v>
      </c>
      <c r="BX45" s="39">
        <v>0</v>
      </c>
      <c r="BY45" s="39">
        <v>6000</v>
      </c>
      <c r="BZ45" s="39">
        <v>0</v>
      </c>
      <c r="CA45" s="39">
        <v>0</v>
      </c>
      <c r="CC45" s="39">
        <v>0</v>
      </c>
      <c r="CD45" s="39">
        <v>6255</v>
      </c>
      <c r="CE45" s="39">
        <v>0</v>
      </c>
      <c r="CF45" s="39">
        <v>147577</v>
      </c>
      <c r="CG45" s="39">
        <v>10888</v>
      </c>
      <c r="CH45" s="39">
        <v>0</v>
      </c>
      <c r="CI45" s="39">
        <v>0</v>
      </c>
    </row>
    <row r="46" spans="1:87" ht="26.4" x14ac:dyDescent="0.3">
      <c r="A46" s="39">
        <v>302</v>
      </c>
      <c r="B46" s="39">
        <v>2078</v>
      </c>
      <c r="C46" s="39" t="s">
        <v>178</v>
      </c>
      <c r="D46" s="39" t="s">
        <v>133</v>
      </c>
      <c r="E46" s="39"/>
      <c r="F46" s="39" t="s">
        <v>132</v>
      </c>
      <c r="G46" s="39">
        <v>0</v>
      </c>
      <c r="H46" s="39">
        <v>1</v>
      </c>
      <c r="I46" s="39" t="s">
        <v>131</v>
      </c>
      <c r="J46" s="39" t="s">
        <v>130</v>
      </c>
      <c r="K46" s="39" t="s">
        <v>128</v>
      </c>
      <c r="L46" s="39" t="s">
        <v>129</v>
      </c>
      <c r="M46" s="39" t="s">
        <v>128</v>
      </c>
      <c r="N46" s="39" t="s">
        <v>127</v>
      </c>
      <c r="O46" s="39" t="s">
        <v>126</v>
      </c>
      <c r="P46" s="39" t="s">
        <v>126</v>
      </c>
      <c r="Q46" s="39">
        <v>-119572</v>
      </c>
      <c r="R46" s="39">
        <v>0</v>
      </c>
      <c r="S46" s="39">
        <v>0</v>
      </c>
      <c r="T46" s="39">
        <v>1449019.86</v>
      </c>
      <c r="U46" s="39">
        <v>0</v>
      </c>
      <c r="V46" s="39">
        <v>142258.04999999999</v>
      </c>
      <c r="W46" s="39">
        <v>0</v>
      </c>
      <c r="X46" s="39">
        <v>41695</v>
      </c>
      <c r="Y46" s="39">
        <v>38922.639999999999</v>
      </c>
      <c r="Z46" s="39">
        <v>0</v>
      </c>
      <c r="AA46" s="39">
        <v>3889.18</v>
      </c>
      <c r="AB46" s="39">
        <v>0</v>
      </c>
      <c r="AC46" s="39">
        <v>6590.18</v>
      </c>
      <c r="AD46" s="39">
        <v>2845.74</v>
      </c>
      <c r="AE46" s="39">
        <v>0</v>
      </c>
      <c r="AF46" s="39">
        <v>4343.1000000000004</v>
      </c>
      <c r="AG46" s="39">
        <v>31025.94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76845</v>
      </c>
      <c r="AO46" s="39">
        <v>958735.29</v>
      </c>
      <c r="AP46" s="39">
        <v>0</v>
      </c>
      <c r="AQ46" s="39">
        <v>358859.89</v>
      </c>
      <c r="AR46" s="39">
        <v>893.32</v>
      </c>
      <c r="AS46" s="39">
        <v>158648.26</v>
      </c>
      <c r="AT46" s="39">
        <v>0</v>
      </c>
      <c r="AU46" s="39">
        <v>30291.97</v>
      </c>
      <c r="AV46" s="39">
        <v>1929.2</v>
      </c>
      <c r="AW46" s="39">
        <v>3601.04</v>
      </c>
      <c r="AX46" s="39">
        <v>14209.39</v>
      </c>
      <c r="AY46" s="39">
        <v>0</v>
      </c>
      <c r="AZ46" s="39">
        <v>15250.21</v>
      </c>
      <c r="BA46" s="39">
        <v>0</v>
      </c>
      <c r="BB46" s="39">
        <v>31459.55</v>
      </c>
      <c r="BC46" s="39">
        <v>1674.6</v>
      </c>
      <c r="BD46" s="39">
        <v>36060.53</v>
      </c>
      <c r="BE46" s="39">
        <v>19152</v>
      </c>
      <c r="BF46" s="39">
        <v>37819.97</v>
      </c>
      <c r="BG46" s="39">
        <v>94732.62</v>
      </c>
      <c r="BH46" s="39">
        <v>6748.1</v>
      </c>
      <c r="BI46" s="39">
        <v>0</v>
      </c>
      <c r="BJ46" s="39">
        <v>5199.1000000000004</v>
      </c>
      <c r="BK46" s="39">
        <v>2956.46</v>
      </c>
      <c r="BL46" s="39">
        <v>3230</v>
      </c>
      <c r="BM46" s="39">
        <v>60848.86</v>
      </c>
      <c r="BN46" s="39">
        <v>49474.42</v>
      </c>
      <c r="BO46" s="39">
        <v>51499.66</v>
      </c>
      <c r="BP46" s="39">
        <v>23331.25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10000</v>
      </c>
      <c r="BX46" s="39">
        <v>0</v>
      </c>
      <c r="BY46" s="39">
        <v>6000</v>
      </c>
      <c r="BZ46" s="39">
        <v>0</v>
      </c>
      <c r="CA46" s="39">
        <v>0</v>
      </c>
      <c r="CC46" s="39">
        <v>0</v>
      </c>
      <c r="CD46" s="39">
        <v>0</v>
      </c>
      <c r="CE46" s="39">
        <v>0</v>
      </c>
      <c r="CF46" s="39">
        <v>-288743</v>
      </c>
      <c r="CG46" s="39">
        <v>0</v>
      </c>
      <c r="CH46" s="39">
        <v>10000</v>
      </c>
      <c r="CI46" s="39">
        <v>0</v>
      </c>
    </row>
    <row r="47" spans="1:87" ht="26.4" x14ac:dyDescent="0.3">
      <c r="A47" s="39">
        <v>302</v>
      </c>
      <c r="B47" s="39">
        <v>2079</v>
      </c>
      <c r="C47" s="39" t="s">
        <v>177</v>
      </c>
      <c r="D47" s="39" t="s">
        <v>133</v>
      </c>
      <c r="E47" s="39"/>
      <c r="F47" s="39" t="s">
        <v>132</v>
      </c>
      <c r="G47" s="39">
        <v>0</v>
      </c>
      <c r="H47" s="39">
        <v>0</v>
      </c>
      <c r="I47" s="39" t="s">
        <v>131</v>
      </c>
      <c r="J47" s="39" t="s">
        <v>130</v>
      </c>
      <c r="K47" s="39" t="s">
        <v>128</v>
      </c>
      <c r="L47" s="39" t="s">
        <v>129</v>
      </c>
      <c r="M47" s="39" t="s">
        <v>128</v>
      </c>
      <c r="N47" s="39" t="s">
        <v>127</v>
      </c>
      <c r="O47" s="39" t="s">
        <v>126</v>
      </c>
      <c r="P47" s="39" t="s">
        <v>126</v>
      </c>
      <c r="Q47" s="39">
        <v>139671</v>
      </c>
      <c r="R47" s="39">
        <v>0</v>
      </c>
      <c r="S47" s="39">
        <v>0</v>
      </c>
      <c r="T47" s="39">
        <v>2042644.02</v>
      </c>
      <c r="U47" s="39">
        <v>0</v>
      </c>
      <c r="V47" s="39">
        <v>2642.5</v>
      </c>
      <c r="W47" s="39">
        <v>0</v>
      </c>
      <c r="X47" s="39">
        <v>44384.99</v>
      </c>
      <c r="Y47" s="39">
        <v>12877.92</v>
      </c>
      <c r="Z47" s="39">
        <v>4585</v>
      </c>
      <c r="AA47" s="39">
        <v>0</v>
      </c>
      <c r="AB47" s="39">
        <v>0</v>
      </c>
      <c r="AC47" s="39">
        <v>2137.31</v>
      </c>
      <c r="AD47" s="39">
        <v>0</v>
      </c>
      <c r="AE47" s="39">
        <v>0</v>
      </c>
      <c r="AF47" s="39">
        <v>2603.36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12726</v>
      </c>
      <c r="AM47" s="39">
        <v>20260</v>
      </c>
      <c r="AN47" s="39">
        <v>99318</v>
      </c>
      <c r="AO47" s="39">
        <v>1353795.75</v>
      </c>
      <c r="AP47" s="39">
        <v>0</v>
      </c>
      <c r="AQ47" s="39">
        <v>192869.45</v>
      </c>
      <c r="AR47" s="39">
        <v>38794.93</v>
      </c>
      <c r="AS47" s="39">
        <v>137216.12</v>
      </c>
      <c r="AT47" s="39">
        <v>0</v>
      </c>
      <c r="AU47" s="39">
        <v>47135.87</v>
      </c>
      <c r="AV47" s="39">
        <v>15439.29</v>
      </c>
      <c r="AW47" s="39">
        <v>6217.3</v>
      </c>
      <c r="AX47" s="39">
        <v>684.92</v>
      </c>
      <c r="AY47" s="39">
        <v>0</v>
      </c>
      <c r="AZ47" s="39">
        <v>26966.58</v>
      </c>
      <c r="BA47" s="39">
        <v>0</v>
      </c>
      <c r="BB47" s="39">
        <v>41494.35</v>
      </c>
      <c r="BC47" s="39">
        <v>2496.35</v>
      </c>
      <c r="BD47" s="39">
        <v>23024.28</v>
      </c>
      <c r="BE47" s="39">
        <v>28728</v>
      </c>
      <c r="BF47" s="39">
        <v>9208.3799999999992</v>
      </c>
      <c r="BG47" s="39">
        <v>36828.120000000003</v>
      </c>
      <c r="BH47" s="39">
        <v>23189.200000000001</v>
      </c>
      <c r="BI47" s="39">
        <v>0</v>
      </c>
      <c r="BJ47" s="39">
        <v>58037.33</v>
      </c>
      <c r="BK47" s="39">
        <v>3704.16</v>
      </c>
      <c r="BL47" s="39">
        <v>80358.600000000006</v>
      </c>
      <c r="BM47" s="39">
        <v>99693.81</v>
      </c>
      <c r="BN47" s="39">
        <v>0</v>
      </c>
      <c r="BO47" s="39">
        <v>31641.64</v>
      </c>
      <c r="BP47" s="39">
        <v>17788.669999999998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39">
        <v>0</v>
      </c>
      <c r="BW47" s="39">
        <v>0</v>
      </c>
      <c r="BX47" s="39">
        <v>0</v>
      </c>
      <c r="BY47" s="39">
        <v>6000</v>
      </c>
      <c r="BZ47" s="39">
        <v>0</v>
      </c>
      <c r="CA47" s="39">
        <v>0</v>
      </c>
      <c r="CC47" s="39">
        <v>0</v>
      </c>
      <c r="CD47" s="39">
        <v>0</v>
      </c>
      <c r="CE47" s="39">
        <v>1704</v>
      </c>
      <c r="CF47" s="39">
        <v>106833</v>
      </c>
      <c r="CG47" s="39">
        <v>0</v>
      </c>
      <c r="CH47" s="39">
        <v>0</v>
      </c>
      <c r="CI47" s="39">
        <v>0</v>
      </c>
    </row>
    <row r="48" spans="1:87" ht="26.4" x14ac:dyDescent="0.3">
      <c r="A48" s="39">
        <v>302</v>
      </c>
      <c r="B48" s="39">
        <v>3300</v>
      </c>
      <c r="C48" s="39" t="s">
        <v>176</v>
      </c>
      <c r="D48" s="39" t="s">
        <v>133</v>
      </c>
      <c r="E48" s="39"/>
      <c r="F48" s="39" t="s">
        <v>132</v>
      </c>
      <c r="G48" s="39">
        <v>0</v>
      </c>
      <c r="H48" s="39">
        <v>1</v>
      </c>
      <c r="I48" s="39" t="s">
        <v>131</v>
      </c>
      <c r="J48" s="39" t="s">
        <v>130</v>
      </c>
      <c r="K48" s="39" t="s">
        <v>128</v>
      </c>
      <c r="L48" s="39" t="s">
        <v>129</v>
      </c>
      <c r="M48" s="39" t="s">
        <v>128</v>
      </c>
      <c r="N48" s="39" t="s">
        <v>127</v>
      </c>
      <c r="O48" s="39" t="s">
        <v>126</v>
      </c>
      <c r="P48" s="39" t="s">
        <v>126</v>
      </c>
      <c r="Q48" s="39">
        <v>-62523</v>
      </c>
      <c r="R48" s="39">
        <v>0</v>
      </c>
      <c r="S48" s="39">
        <v>0</v>
      </c>
      <c r="T48" s="39">
        <v>937851.12</v>
      </c>
      <c r="U48" s="39">
        <v>0</v>
      </c>
      <c r="V48" s="39">
        <v>37065.67</v>
      </c>
      <c r="W48" s="39">
        <v>0</v>
      </c>
      <c r="X48" s="39">
        <v>118359.98</v>
      </c>
      <c r="Y48" s="39">
        <v>8381.9599999999991</v>
      </c>
      <c r="Z48" s="39">
        <v>0</v>
      </c>
      <c r="AA48" s="39">
        <v>0</v>
      </c>
      <c r="AB48" s="39">
        <v>897.49</v>
      </c>
      <c r="AC48" s="39">
        <v>1755.87</v>
      </c>
      <c r="AD48" s="39">
        <v>1848.82</v>
      </c>
      <c r="AE48" s="39">
        <v>0</v>
      </c>
      <c r="AF48" s="39">
        <v>200</v>
      </c>
      <c r="AG48" s="39">
        <v>442.23</v>
      </c>
      <c r="AH48" s="39">
        <v>0</v>
      </c>
      <c r="AI48" s="39">
        <v>0</v>
      </c>
      <c r="AJ48" s="39">
        <v>0</v>
      </c>
      <c r="AK48" s="39">
        <v>0</v>
      </c>
      <c r="AL48" s="39">
        <v>1399</v>
      </c>
      <c r="AM48" s="39">
        <v>7980</v>
      </c>
      <c r="AN48" s="39">
        <v>32086</v>
      </c>
      <c r="AO48" s="39">
        <v>585368.73</v>
      </c>
      <c r="AP48" s="39">
        <v>0</v>
      </c>
      <c r="AQ48" s="39">
        <v>191716.65</v>
      </c>
      <c r="AR48" s="39">
        <v>35488.32</v>
      </c>
      <c r="AS48" s="39">
        <v>37276.339999999997</v>
      </c>
      <c r="AT48" s="39">
        <v>0</v>
      </c>
      <c r="AU48" s="39">
        <v>10819.5</v>
      </c>
      <c r="AV48" s="39">
        <v>0</v>
      </c>
      <c r="AW48" s="39">
        <v>2330.5</v>
      </c>
      <c r="AX48" s="39">
        <v>279.69</v>
      </c>
      <c r="AY48" s="39">
        <v>0</v>
      </c>
      <c r="AZ48" s="39">
        <v>9114.93</v>
      </c>
      <c r="BA48" s="39">
        <v>6818</v>
      </c>
      <c r="BB48" s="39">
        <v>21322.07</v>
      </c>
      <c r="BC48" s="39">
        <v>11706.28</v>
      </c>
      <c r="BD48" s="39">
        <v>12670.85</v>
      </c>
      <c r="BE48" s="39">
        <v>3068</v>
      </c>
      <c r="BF48" s="39">
        <v>6876.84</v>
      </c>
      <c r="BG48" s="39">
        <v>12768.55</v>
      </c>
      <c r="BH48" s="39">
        <v>11148.02</v>
      </c>
      <c r="BI48" s="39">
        <v>0</v>
      </c>
      <c r="BJ48" s="39">
        <v>16026.08</v>
      </c>
      <c r="BK48" s="39">
        <v>4680.6099999999997</v>
      </c>
      <c r="BL48" s="39">
        <v>166.9</v>
      </c>
      <c r="BM48" s="39">
        <v>26868.720000000001</v>
      </c>
      <c r="BN48" s="39">
        <v>13995</v>
      </c>
      <c r="BO48" s="39">
        <v>33803.230000000003</v>
      </c>
      <c r="BP48" s="39">
        <v>31330.33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6000</v>
      </c>
      <c r="BZ48" s="39">
        <v>0</v>
      </c>
      <c r="CA48" s="39">
        <v>0</v>
      </c>
      <c r="CC48" s="39">
        <v>0</v>
      </c>
      <c r="CD48" s="39">
        <v>0</v>
      </c>
      <c r="CE48" s="39">
        <v>28669</v>
      </c>
      <c r="CF48" s="39">
        <v>-28568</v>
      </c>
      <c r="CG48" s="39">
        <v>0</v>
      </c>
      <c r="CH48" s="39">
        <v>0</v>
      </c>
      <c r="CI48" s="39">
        <v>0</v>
      </c>
    </row>
    <row r="49" spans="1:87" ht="26.4" x14ac:dyDescent="0.3">
      <c r="A49" s="39">
        <v>302</v>
      </c>
      <c r="B49" s="39">
        <v>3302</v>
      </c>
      <c r="C49" s="39" t="s">
        <v>175</v>
      </c>
      <c r="D49" s="39" t="s">
        <v>133</v>
      </c>
      <c r="E49" s="39"/>
      <c r="F49" s="39" t="s">
        <v>132</v>
      </c>
      <c r="G49" s="39">
        <v>0</v>
      </c>
      <c r="H49" s="39">
        <v>0</v>
      </c>
      <c r="I49" s="39" t="s">
        <v>131</v>
      </c>
      <c r="J49" s="39" t="s">
        <v>130</v>
      </c>
      <c r="K49" s="39" t="s">
        <v>128</v>
      </c>
      <c r="L49" s="39" t="s">
        <v>129</v>
      </c>
      <c r="M49" s="39" t="s">
        <v>128</v>
      </c>
      <c r="N49" s="39" t="s">
        <v>127</v>
      </c>
      <c r="O49" s="39" t="s">
        <v>126</v>
      </c>
      <c r="P49" s="39" t="s">
        <v>126</v>
      </c>
      <c r="Q49" s="39">
        <v>349949</v>
      </c>
      <c r="R49" s="39">
        <v>0</v>
      </c>
      <c r="S49" s="39">
        <v>0</v>
      </c>
      <c r="T49" s="39">
        <v>1029277.52</v>
      </c>
      <c r="U49" s="39">
        <v>0</v>
      </c>
      <c r="V49" s="39">
        <v>77465.2</v>
      </c>
      <c r="W49" s="39">
        <v>0</v>
      </c>
      <c r="X49" s="39">
        <v>28899.97</v>
      </c>
      <c r="Y49" s="39">
        <v>7960.32</v>
      </c>
      <c r="Z49" s="39">
        <v>550</v>
      </c>
      <c r="AA49" s="39">
        <v>2683.34</v>
      </c>
      <c r="AB49" s="39">
        <v>33109.81</v>
      </c>
      <c r="AC49" s="39">
        <v>18133.490000000002</v>
      </c>
      <c r="AD49" s="39">
        <v>3640</v>
      </c>
      <c r="AE49" s="39">
        <v>0</v>
      </c>
      <c r="AF49" s="39">
        <v>6280.5</v>
      </c>
      <c r="AG49" s="39">
        <v>15755.96</v>
      </c>
      <c r="AH49" s="39">
        <v>0</v>
      </c>
      <c r="AI49" s="39">
        <v>0</v>
      </c>
      <c r="AJ49" s="39">
        <v>0</v>
      </c>
      <c r="AK49" s="39">
        <v>0</v>
      </c>
      <c r="AL49" s="39">
        <v>5023</v>
      </c>
      <c r="AM49" s="39">
        <v>9730</v>
      </c>
      <c r="AN49" s="39">
        <v>59539</v>
      </c>
      <c r="AO49" s="39">
        <v>621920.62</v>
      </c>
      <c r="AP49" s="39">
        <v>0</v>
      </c>
      <c r="AQ49" s="39">
        <v>246060.82</v>
      </c>
      <c r="AR49" s="39">
        <v>37246.129999999997</v>
      </c>
      <c r="AS49" s="39">
        <v>51998.99</v>
      </c>
      <c r="AT49" s="39">
        <v>0</v>
      </c>
      <c r="AU49" s="39">
        <v>59028.98</v>
      </c>
      <c r="AV49" s="39">
        <v>2118.9699999999998</v>
      </c>
      <c r="AW49" s="39">
        <v>2250.29</v>
      </c>
      <c r="AX49" s="39">
        <v>4187.1499999999996</v>
      </c>
      <c r="AY49" s="39">
        <v>3506</v>
      </c>
      <c r="AZ49" s="39">
        <v>9637.65</v>
      </c>
      <c r="BA49" s="39">
        <v>1058.0899999999999</v>
      </c>
      <c r="BB49" s="39">
        <v>17139.52</v>
      </c>
      <c r="BC49" s="39">
        <v>2459.52</v>
      </c>
      <c r="BD49" s="39">
        <v>12337.8</v>
      </c>
      <c r="BE49" s="39">
        <v>4364</v>
      </c>
      <c r="BF49" s="39">
        <v>3155.73</v>
      </c>
      <c r="BG49" s="39">
        <v>38800.68</v>
      </c>
      <c r="BH49" s="39">
        <v>13649.54</v>
      </c>
      <c r="BI49" s="39">
        <v>0</v>
      </c>
      <c r="BJ49" s="39">
        <v>6439.27</v>
      </c>
      <c r="BK49" s="39">
        <v>4748.41</v>
      </c>
      <c r="BL49" s="39">
        <v>3343.77</v>
      </c>
      <c r="BM49" s="39">
        <v>56012.160000000003</v>
      </c>
      <c r="BN49" s="39">
        <v>0</v>
      </c>
      <c r="BO49" s="39">
        <v>27891.41</v>
      </c>
      <c r="BP49" s="39">
        <v>23194.61</v>
      </c>
      <c r="BQ49" s="39">
        <v>0</v>
      </c>
      <c r="BR49" s="39">
        <v>0</v>
      </c>
      <c r="BS49" s="39">
        <v>0</v>
      </c>
      <c r="BT49" s="39">
        <v>0</v>
      </c>
      <c r="BU49" s="39">
        <v>0</v>
      </c>
      <c r="BV49" s="39">
        <v>0</v>
      </c>
      <c r="BW49" s="39">
        <v>0</v>
      </c>
      <c r="BX49" s="39">
        <v>0</v>
      </c>
      <c r="BY49" s="39">
        <v>6000</v>
      </c>
      <c r="BZ49" s="39">
        <v>0</v>
      </c>
      <c r="CA49" s="39">
        <v>0</v>
      </c>
      <c r="CC49" s="39">
        <v>0</v>
      </c>
      <c r="CD49" s="39">
        <v>0</v>
      </c>
      <c r="CE49" s="39">
        <v>20807</v>
      </c>
      <c r="CF49" s="39">
        <v>374640</v>
      </c>
      <c r="CG49" s="39">
        <v>0</v>
      </c>
      <c r="CH49" s="39">
        <v>0</v>
      </c>
      <c r="CI49" s="39">
        <v>0</v>
      </c>
    </row>
    <row r="50" spans="1:87" ht="26.4" x14ac:dyDescent="0.3">
      <c r="A50" s="39">
        <v>302</v>
      </c>
      <c r="B50" s="39">
        <v>3304</v>
      </c>
      <c r="C50" s="39" t="s">
        <v>174</v>
      </c>
      <c r="D50" s="39" t="s">
        <v>133</v>
      </c>
      <c r="E50" s="39"/>
      <c r="F50" s="39" t="s">
        <v>132</v>
      </c>
      <c r="G50" s="39">
        <v>0</v>
      </c>
      <c r="H50" s="39">
        <v>0</v>
      </c>
      <c r="I50" s="39" t="s">
        <v>131</v>
      </c>
      <c r="J50" s="39" t="s">
        <v>130</v>
      </c>
      <c r="K50" s="39" t="s">
        <v>128</v>
      </c>
      <c r="L50" s="39" t="s">
        <v>129</v>
      </c>
      <c r="M50" s="39" t="s">
        <v>128</v>
      </c>
      <c r="N50" s="39" t="s">
        <v>127</v>
      </c>
      <c r="O50" s="39" t="s">
        <v>126</v>
      </c>
      <c r="P50" s="39" t="s">
        <v>126</v>
      </c>
      <c r="Q50" s="39">
        <v>170040</v>
      </c>
      <c r="R50" s="39">
        <v>0</v>
      </c>
      <c r="S50" s="39">
        <v>0</v>
      </c>
      <c r="T50" s="39">
        <v>1224122.18</v>
      </c>
      <c r="U50" s="39">
        <v>0</v>
      </c>
      <c r="V50" s="39">
        <v>51646.43</v>
      </c>
      <c r="W50" s="39">
        <v>0</v>
      </c>
      <c r="X50" s="39">
        <v>93115.04</v>
      </c>
      <c r="Y50" s="39">
        <v>7679.6</v>
      </c>
      <c r="Z50" s="39">
        <v>2715.15</v>
      </c>
      <c r="AA50" s="39">
        <v>0</v>
      </c>
      <c r="AB50" s="39">
        <v>21565.81</v>
      </c>
      <c r="AC50" s="39">
        <v>11166.65</v>
      </c>
      <c r="AD50" s="39">
        <v>2738.57</v>
      </c>
      <c r="AE50" s="39">
        <v>0</v>
      </c>
      <c r="AF50" s="39">
        <v>3657.89</v>
      </c>
      <c r="AG50" s="39">
        <v>38954.959999999999</v>
      </c>
      <c r="AH50" s="39">
        <v>0</v>
      </c>
      <c r="AI50" s="39">
        <v>0</v>
      </c>
      <c r="AJ50" s="39">
        <v>0</v>
      </c>
      <c r="AK50" s="39">
        <v>0</v>
      </c>
      <c r="AL50" s="39">
        <v>12160</v>
      </c>
      <c r="AM50" s="39">
        <v>9290</v>
      </c>
      <c r="AN50" s="39">
        <v>47699</v>
      </c>
      <c r="AO50" s="39">
        <v>667511.73</v>
      </c>
      <c r="AP50" s="39">
        <v>0</v>
      </c>
      <c r="AQ50" s="39">
        <v>323733.64</v>
      </c>
      <c r="AR50" s="39">
        <v>34574.120000000003</v>
      </c>
      <c r="AS50" s="39">
        <v>76487.66</v>
      </c>
      <c r="AT50" s="39">
        <v>0</v>
      </c>
      <c r="AU50" s="39">
        <v>21755.99</v>
      </c>
      <c r="AV50" s="39">
        <v>4268.6899999999996</v>
      </c>
      <c r="AW50" s="39">
        <v>2714.22</v>
      </c>
      <c r="AX50" s="39">
        <v>8494.15</v>
      </c>
      <c r="AY50" s="39">
        <v>0</v>
      </c>
      <c r="AZ50" s="39">
        <v>13473.74</v>
      </c>
      <c r="BA50" s="39">
        <v>0</v>
      </c>
      <c r="BB50" s="39">
        <v>19716.18</v>
      </c>
      <c r="BC50" s="39">
        <v>3732.57</v>
      </c>
      <c r="BD50" s="39">
        <v>12969.25</v>
      </c>
      <c r="BE50" s="39">
        <v>3257.41</v>
      </c>
      <c r="BF50" s="39">
        <v>8881.67</v>
      </c>
      <c r="BG50" s="39">
        <v>34950</v>
      </c>
      <c r="BH50" s="39">
        <v>22181.85</v>
      </c>
      <c r="BI50" s="39">
        <v>0</v>
      </c>
      <c r="BJ50" s="39">
        <v>36322.959999999999</v>
      </c>
      <c r="BK50" s="39">
        <v>6511.89</v>
      </c>
      <c r="BL50" s="39">
        <v>4961.91</v>
      </c>
      <c r="BM50" s="39">
        <v>35598.980000000003</v>
      </c>
      <c r="BN50" s="39">
        <v>21424.69</v>
      </c>
      <c r="BO50" s="39">
        <v>71863.06</v>
      </c>
      <c r="BP50" s="39">
        <v>45069.22</v>
      </c>
      <c r="BQ50" s="39">
        <v>0</v>
      </c>
      <c r="BR50" s="39">
        <v>0</v>
      </c>
      <c r="BS50" s="39">
        <v>13670.7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6000</v>
      </c>
      <c r="BZ50" s="39">
        <v>0</v>
      </c>
      <c r="CA50" s="39">
        <v>0</v>
      </c>
      <c r="CC50" s="39">
        <v>0</v>
      </c>
      <c r="CD50" s="39">
        <v>0</v>
      </c>
      <c r="CE50" s="39">
        <v>0</v>
      </c>
      <c r="CF50" s="39">
        <v>202425</v>
      </c>
      <c r="CG50" s="39">
        <v>0</v>
      </c>
      <c r="CH50" s="39">
        <v>0</v>
      </c>
      <c r="CI50" s="39">
        <v>0</v>
      </c>
    </row>
    <row r="51" spans="1:87" ht="26.4" x14ac:dyDescent="0.3">
      <c r="A51" s="39">
        <v>302</v>
      </c>
      <c r="B51" s="39">
        <v>3305</v>
      </c>
      <c r="C51" s="39" t="s">
        <v>173</v>
      </c>
      <c r="D51" s="39" t="s">
        <v>133</v>
      </c>
      <c r="E51" s="39"/>
      <c r="F51" s="39" t="s">
        <v>132</v>
      </c>
      <c r="G51" s="39">
        <v>0</v>
      </c>
      <c r="H51" s="39">
        <v>0</v>
      </c>
      <c r="I51" s="39" t="s">
        <v>131</v>
      </c>
      <c r="J51" s="39" t="s">
        <v>130</v>
      </c>
      <c r="K51" s="39" t="s">
        <v>128</v>
      </c>
      <c r="L51" s="39" t="s">
        <v>129</v>
      </c>
      <c r="M51" s="39" t="s">
        <v>128</v>
      </c>
      <c r="N51" s="39" t="s">
        <v>127</v>
      </c>
      <c r="O51" s="39" t="s">
        <v>126</v>
      </c>
      <c r="P51" s="39" t="s">
        <v>126</v>
      </c>
      <c r="Q51" s="39">
        <v>77248</v>
      </c>
      <c r="R51" s="39">
        <v>0</v>
      </c>
      <c r="S51" s="39">
        <v>0</v>
      </c>
      <c r="T51" s="39">
        <v>667709.43000000005</v>
      </c>
      <c r="U51" s="39">
        <v>0</v>
      </c>
      <c r="V51" s="39">
        <v>30117</v>
      </c>
      <c r="W51" s="39">
        <v>0</v>
      </c>
      <c r="X51" s="39">
        <v>23520</v>
      </c>
      <c r="Y51" s="39">
        <v>18164.96</v>
      </c>
      <c r="Z51" s="39">
        <v>1915</v>
      </c>
      <c r="AA51" s="39">
        <v>0</v>
      </c>
      <c r="AB51" s="39">
        <v>5688.48</v>
      </c>
      <c r="AC51" s="39">
        <v>8935.36</v>
      </c>
      <c r="AD51" s="39">
        <v>358.73</v>
      </c>
      <c r="AE51" s="39">
        <v>0</v>
      </c>
      <c r="AF51" s="39">
        <v>2716.25</v>
      </c>
      <c r="AG51" s="39">
        <v>11704.96</v>
      </c>
      <c r="AH51" s="39">
        <v>0</v>
      </c>
      <c r="AI51" s="39">
        <v>0</v>
      </c>
      <c r="AJ51" s="39">
        <v>0</v>
      </c>
      <c r="AK51" s="39">
        <v>0</v>
      </c>
      <c r="AL51" s="39">
        <v>16500</v>
      </c>
      <c r="AM51" s="39">
        <v>7000</v>
      </c>
      <c r="AN51" s="39">
        <v>39965</v>
      </c>
      <c r="AO51" s="39">
        <v>450099.13</v>
      </c>
      <c r="AP51" s="39">
        <v>0</v>
      </c>
      <c r="AQ51" s="39">
        <v>95571.68</v>
      </c>
      <c r="AR51" s="39">
        <v>39470.870000000003</v>
      </c>
      <c r="AS51" s="39">
        <v>32695.02</v>
      </c>
      <c r="AT51" s="39">
        <v>0</v>
      </c>
      <c r="AU51" s="39">
        <v>28311.84</v>
      </c>
      <c r="AV51" s="39">
        <v>4315.97</v>
      </c>
      <c r="AW51" s="39">
        <v>2757.88</v>
      </c>
      <c r="AX51" s="39">
        <v>225.66</v>
      </c>
      <c r="AY51" s="39">
        <v>0</v>
      </c>
      <c r="AZ51" s="39">
        <v>3305.51</v>
      </c>
      <c r="BA51" s="39">
        <v>0</v>
      </c>
      <c r="BB51" s="39">
        <v>1126.6600000000001</v>
      </c>
      <c r="BC51" s="39">
        <v>2407.52</v>
      </c>
      <c r="BD51" s="39">
        <v>14600.22</v>
      </c>
      <c r="BE51" s="39">
        <v>1612</v>
      </c>
      <c r="BF51" s="39">
        <v>5457.48</v>
      </c>
      <c r="BG51" s="39">
        <v>22550.74</v>
      </c>
      <c r="BH51" s="39">
        <v>18102.32</v>
      </c>
      <c r="BI51" s="39">
        <v>0</v>
      </c>
      <c r="BJ51" s="39">
        <v>10758.86</v>
      </c>
      <c r="BK51" s="39">
        <v>10462.48</v>
      </c>
      <c r="BL51" s="39">
        <v>0</v>
      </c>
      <c r="BM51" s="39">
        <v>31849.95</v>
      </c>
      <c r="BN51" s="39">
        <v>0</v>
      </c>
      <c r="BO51" s="39">
        <v>24601.58</v>
      </c>
      <c r="BP51" s="39">
        <v>17935.8</v>
      </c>
      <c r="BQ51" s="39">
        <v>0</v>
      </c>
      <c r="BR51" s="39">
        <v>0</v>
      </c>
      <c r="BS51" s="39">
        <v>0</v>
      </c>
      <c r="BT51" s="39">
        <v>0</v>
      </c>
      <c r="BU51" s="39">
        <v>0</v>
      </c>
      <c r="BV51" s="39">
        <v>0</v>
      </c>
      <c r="BW51" s="39">
        <v>0</v>
      </c>
      <c r="BX51" s="39">
        <v>0</v>
      </c>
      <c r="BY51" s="39">
        <v>6000</v>
      </c>
      <c r="BZ51" s="39">
        <v>0</v>
      </c>
      <c r="CA51" s="39">
        <v>0</v>
      </c>
      <c r="CC51" s="39">
        <v>0</v>
      </c>
      <c r="CD51" s="39">
        <v>0</v>
      </c>
      <c r="CE51" s="39">
        <v>0</v>
      </c>
      <c r="CF51" s="39">
        <v>93324</v>
      </c>
      <c r="CG51" s="39">
        <v>0</v>
      </c>
      <c r="CH51" s="39">
        <v>0</v>
      </c>
      <c r="CI51" s="39">
        <v>0</v>
      </c>
    </row>
    <row r="52" spans="1:87" ht="26.4" x14ac:dyDescent="0.3">
      <c r="A52" s="39">
        <v>302</v>
      </c>
      <c r="B52" s="39">
        <v>3307</v>
      </c>
      <c r="C52" s="39" t="s">
        <v>172</v>
      </c>
      <c r="D52" s="39" t="s">
        <v>133</v>
      </c>
      <c r="E52" s="39"/>
      <c r="F52" s="39" t="s">
        <v>132</v>
      </c>
      <c r="G52" s="39">
        <v>0</v>
      </c>
      <c r="H52" s="39">
        <v>0</v>
      </c>
      <c r="I52" s="39" t="s">
        <v>131</v>
      </c>
      <c r="J52" s="39" t="s">
        <v>130</v>
      </c>
      <c r="K52" s="39" t="s">
        <v>128</v>
      </c>
      <c r="L52" s="39" t="s">
        <v>129</v>
      </c>
      <c r="M52" s="39" t="s">
        <v>128</v>
      </c>
      <c r="N52" s="39" t="s">
        <v>127</v>
      </c>
      <c r="O52" s="39" t="s">
        <v>126</v>
      </c>
      <c r="P52" s="39" t="s">
        <v>126</v>
      </c>
      <c r="Q52" s="39">
        <v>47263</v>
      </c>
      <c r="R52" s="39">
        <v>0</v>
      </c>
      <c r="S52" s="39">
        <v>0</v>
      </c>
      <c r="T52" s="39">
        <v>1051473.3799999999</v>
      </c>
      <c r="U52" s="39">
        <v>0</v>
      </c>
      <c r="V52" s="39">
        <v>5285.01</v>
      </c>
      <c r="W52" s="39">
        <v>0</v>
      </c>
      <c r="X52" s="39">
        <v>38995.050000000003</v>
      </c>
      <c r="Y52" s="39">
        <v>10269.99</v>
      </c>
      <c r="Z52" s="39">
        <v>200</v>
      </c>
      <c r="AA52" s="39">
        <v>11129.65</v>
      </c>
      <c r="AB52" s="39">
        <v>7921.75</v>
      </c>
      <c r="AC52" s="39">
        <v>15620.88</v>
      </c>
      <c r="AD52" s="39">
        <v>564.05999999999995</v>
      </c>
      <c r="AE52" s="39">
        <v>0</v>
      </c>
      <c r="AF52" s="39">
        <v>19085.900000000001</v>
      </c>
      <c r="AG52" s="39">
        <v>13049.35</v>
      </c>
      <c r="AH52" s="39">
        <v>0</v>
      </c>
      <c r="AI52" s="39">
        <v>0</v>
      </c>
      <c r="AJ52" s="39">
        <v>0</v>
      </c>
      <c r="AK52" s="39">
        <v>0</v>
      </c>
      <c r="AL52" s="39">
        <v>1699</v>
      </c>
      <c r="AM52" s="39">
        <v>9760</v>
      </c>
      <c r="AN52" s="39">
        <v>53726</v>
      </c>
      <c r="AO52" s="39">
        <v>649037.78</v>
      </c>
      <c r="AP52" s="39">
        <v>0</v>
      </c>
      <c r="AQ52" s="39">
        <v>192100.94</v>
      </c>
      <c r="AR52" s="39">
        <v>48742.25</v>
      </c>
      <c r="AS52" s="39">
        <v>38671.519999999997</v>
      </c>
      <c r="AT52" s="39">
        <v>0</v>
      </c>
      <c r="AU52" s="39">
        <v>15788.88</v>
      </c>
      <c r="AV52" s="39">
        <v>1998.21</v>
      </c>
      <c r="AW52" s="39">
        <v>391.94</v>
      </c>
      <c r="AX52" s="39">
        <v>927.08</v>
      </c>
      <c r="AY52" s="39">
        <v>0</v>
      </c>
      <c r="AZ52" s="39">
        <v>21816.74</v>
      </c>
      <c r="BA52" s="39">
        <v>1140</v>
      </c>
      <c r="BB52" s="39">
        <v>4650.97</v>
      </c>
      <c r="BC52" s="39">
        <v>6982.7</v>
      </c>
      <c r="BD52" s="39">
        <v>21725.74</v>
      </c>
      <c r="BE52" s="39">
        <v>4187</v>
      </c>
      <c r="BF52" s="39">
        <v>10365.57</v>
      </c>
      <c r="BG52" s="39">
        <v>14538.21</v>
      </c>
      <c r="BH52" s="39">
        <v>8045.59</v>
      </c>
      <c r="BI52" s="39">
        <v>0</v>
      </c>
      <c r="BJ52" s="39">
        <v>8084.39</v>
      </c>
      <c r="BK52" s="39">
        <v>8084.15</v>
      </c>
      <c r="BL52" s="39">
        <v>100</v>
      </c>
      <c r="BM52" s="39">
        <v>52256.13</v>
      </c>
      <c r="BN52" s="39">
        <v>14300</v>
      </c>
      <c r="BO52" s="39">
        <v>33497.4</v>
      </c>
      <c r="BP52" s="39">
        <v>33546.83</v>
      </c>
      <c r="BQ52" s="39">
        <v>0</v>
      </c>
      <c r="BR52" s="39">
        <v>0</v>
      </c>
      <c r="BS52" s="39">
        <v>0</v>
      </c>
      <c r="BT52" s="39">
        <v>0</v>
      </c>
      <c r="BU52" s="39">
        <v>0</v>
      </c>
      <c r="BV52" s="39">
        <v>0</v>
      </c>
      <c r="BW52" s="39">
        <v>0</v>
      </c>
      <c r="BX52" s="39">
        <v>0</v>
      </c>
      <c r="BY52" s="39">
        <v>6000</v>
      </c>
      <c r="BZ52" s="39">
        <v>0</v>
      </c>
      <c r="CA52" s="39">
        <v>0</v>
      </c>
      <c r="CC52" s="39">
        <v>0</v>
      </c>
      <c r="CD52" s="39">
        <v>0</v>
      </c>
      <c r="CE52" s="39">
        <v>12900</v>
      </c>
      <c r="CF52" s="39">
        <v>82163</v>
      </c>
      <c r="CG52" s="39">
        <v>0</v>
      </c>
      <c r="CH52" s="39">
        <v>0</v>
      </c>
      <c r="CI52" s="39">
        <v>0</v>
      </c>
    </row>
    <row r="53" spans="1:87" ht="26.4" x14ac:dyDescent="0.3">
      <c r="A53" s="39">
        <v>302</v>
      </c>
      <c r="B53" s="39">
        <v>3309</v>
      </c>
      <c r="C53" s="39" t="s">
        <v>171</v>
      </c>
      <c r="D53" s="39" t="s">
        <v>133</v>
      </c>
      <c r="E53" s="39"/>
      <c r="F53" s="39" t="s">
        <v>132</v>
      </c>
      <c r="G53" s="39">
        <v>0</v>
      </c>
      <c r="H53" s="39">
        <v>0</v>
      </c>
      <c r="I53" s="39" t="s">
        <v>131</v>
      </c>
      <c r="J53" s="39" t="s">
        <v>130</v>
      </c>
      <c r="K53" s="39" t="s">
        <v>128</v>
      </c>
      <c r="L53" s="39" t="s">
        <v>129</v>
      </c>
      <c r="M53" s="39" t="s">
        <v>128</v>
      </c>
      <c r="N53" s="39" t="s">
        <v>127</v>
      </c>
      <c r="O53" s="39" t="s">
        <v>126</v>
      </c>
      <c r="P53" s="39" t="s">
        <v>126</v>
      </c>
      <c r="Q53" s="39">
        <v>109855</v>
      </c>
      <c r="R53" s="39">
        <v>0</v>
      </c>
      <c r="S53" s="39">
        <v>0</v>
      </c>
      <c r="T53" s="39">
        <v>1052798.3999999999</v>
      </c>
      <c r="U53" s="39">
        <v>0</v>
      </c>
      <c r="V53" s="39">
        <v>34411.64</v>
      </c>
      <c r="W53" s="39">
        <v>0</v>
      </c>
      <c r="X53" s="39">
        <v>34614.959999999999</v>
      </c>
      <c r="Y53" s="39">
        <v>10236.879999999999</v>
      </c>
      <c r="Z53" s="39">
        <v>350</v>
      </c>
      <c r="AA53" s="39">
        <v>2629.5</v>
      </c>
      <c r="AB53" s="39">
        <v>38814.080000000002</v>
      </c>
      <c r="AC53" s="39">
        <v>12190.82</v>
      </c>
      <c r="AD53" s="39">
        <v>0</v>
      </c>
      <c r="AE53" s="39">
        <v>5299.89</v>
      </c>
      <c r="AF53" s="39">
        <v>1352.4</v>
      </c>
      <c r="AG53" s="39">
        <v>2814.5</v>
      </c>
      <c r="AH53" s="39">
        <v>0</v>
      </c>
      <c r="AI53" s="39">
        <v>0</v>
      </c>
      <c r="AJ53" s="39">
        <v>0</v>
      </c>
      <c r="AK53" s="39">
        <v>0</v>
      </c>
      <c r="AL53" s="39">
        <v>3075</v>
      </c>
      <c r="AM53" s="39">
        <v>9850</v>
      </c>
      <c r="AN53" s="39">
        <v>51014</v>
      </c>
      <c r="AO53" s="39">
        <v>637284.86</v>
      </c>
      <c r="AP53" s="39">
        <v>5513.87</v>
      </c>
      <c r="AQ53" s="39">
        <v>255007.72</v>
      </c>
      <c r="AR53" s="39">
        <v>35624.870000000003</v>
      </c>
      <c r="AS53" s="39">
        <v>48005.47</v>
      </c>
      <c r="AT53" s="39">
        <v>0</v>
      </c>
      <c r="AU53" s="39">
        <v>40638.04</v>
      </c>
      <c r="AV53" s="39">
        <v>19494.78</v>
      </c>
      <c r="AW53" s="39">
        <v>5050.4799999999996</v>
      </c>
      <c r="AX53" s="39">
        <v>2424.7399999999998</v>
      </c>
      <c r="AY53" s="39">
        <v>2092.61</v>
      </c>
      <c r="AZ53" s="39">
        <v>11521.77</v>
      </c>
      <c r="BA53" s="39">
        <v>3464.75</v>
      </c>
      <c r="BB53" s="39">
        <v>20172.64</v>
      </c>
      <c r="BC53" s="39">
        <v>3902.85</v>
      </c>
      <c r="BD53" s="39">
        <v>16383.13</v>
      </c>
      <c r="BE53" s="39">
        <v>4582.3999999999996</v>
      </c>
      <c r="BF53" s="39">
        <v>8513.6299999999992</v>
      </c>
      <c r="BG53" s="39">
        <v>45539.89</v>
      </c>
      <c r="BH53" s="39">
        <v>21108.01</v>
      </c>
      <c r="BI53" s="39">
        <v>0</v>
      </c>
      <c r="BJ53" s="39">
        <v>5766.17</v>
      </c>
      <c r="BK53" s="39">
        <v>8251.76</v>
      </c>
      <c r="BL53" s="39">
        <v>12309.83</v>
      </c>
      <c r="BM53" s="39">
        <v>47056.71</v>
      </c>
      <c r="BN53" s="39">
        <v>5560</v>
      </c>
      <c r="BO53" s="39">
        <v>23671.73</v>
      </c>
      <c r="BP53" s="39">
        <v>30869.360000000001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39">
        <v>0</v>
      </c>
      <c r="BW53" s="39">
        <v>0</v>
      </c>
      <c r="BX53" s="39">
        <v>0</v>
      </c>
      <c r="BY53" s="39">
        <v>6000</v>
      </c>
      <c r="BZ53" s="39">
        <v>0</v>
      </c>
      <c r="CA53" s="39">
        <v>0</v>
      </c>
      <c r="CC53" s="39">
        <v>0</v>
      </c>
      <c r="CD53" s="39">
        <v>0</v>
      </c>
      <c r="CE53" s="39">
        <v>9568</v>
      </c>
      <c r="CF53" s="39">
        <v>39927</v>
      </c>
      <c r="CG53" s="39">
        <v>0</v>
      </c>
      <c r="CH53" s="39">
        <v>0</v>
      </c>
      <c r="CI53" s="39">
        <v>0</v>
      </c>
    </row>
    <row r="54" spans="1:87" ht="26.4" x14ac:dyDescent="0.3">
      <c r="A54" s="39">
        <v>302</v>
      </c>
      <c r="B54" s="39">
        <v>3311</v>
      </c>
      <c r="C54" s="39" t="s">
        <v>170</v>
      </c>
      <c r="D54" s="39" t="s">
        <v>133</v>
      </c>
      <c r="E54" s="39"/>
      <c r="F54" s="39" t="s">
        <v>132</v>
      </c>
      <c r="G54" s="39">
        <v>0</v>
      </c>
      <c r="H54" s="39">
        <v>0</v>
      </c>
      <c r="I54" s="39" t="s">
        <v>131</v>
      </c>
      <c r="J54" s="39" t="s">
        <v>130</v>
      </c>
      <c r="K54" s="39" t="s">
        <v>128</v>
      </c>
      <c r="L54" s="39" t="s">
        <v>129</v>
      </c>
      <c r="M54" s="39" t="s">
        <v>128</v>
      </c>
      <c r="N54" s="39" t="s">
        <v>127</v>
      </c>
      <c r="O54" s="39" t="s">
        <v>126</v>
      </c>
      <c r="P54" s="39" t="s">
        <v>126</v>
      </c>
      <c r="Q54" s="39">
        <v>60523</v>
      </c>
      <c r="R54" s="39">
        <v>0</v>
      </c>
      <c r="S54" s="39">
        <v>0</v>
      </c>
      <c r="T54" s="39">
        <v>2026367.49</v>
      </c>
      <c r="U54" s="39">
        <v>0</v>
      </c>
      <c r="V54" s="39">
        <v>65940.009999999995</v>
      </c>
      <c r="W54" s="39">
        <v>0</v>
      </c>
      <c r="X54" s="39">
        <v>101450.04</v>
      </c>
      <c r="Y54" s="39">
        <v>10793.04</v>
      </c>
      <c r="Z54" s="39">
        <v>150.5</v>
      </c>
      <c r="AA54" s="39">
        <v>1435</v>
      </c>
      <c r="AB54" s="39">
        <v>16620.87</v>
      </c>
      <c r="AC54" s="39">
        <v>32920.339999999997</v>
      </c>
      <c r="AD54" s="39">
        <v>0</v>
      </c>
      <c r="AE54" s="39">
        <v>0</v>
      </c>
      <c r="AF54" s="39">
        <v>4995.42</v>
      </c>
      <c r="AG54" s="39">
        <v>9884.77</v>
      </c>
      <c r="AH54" s="39">
        <v>0</v>
      </c>
      <c r="AI54" s="39">
        <v>0</v>
      </c>
      <c r="AJ54" s="39">
        <v>0</v>
      </c>
      <c r="AK54" s="39">
        <v>0</v>
      </c>
      <c r="AL54" s="39">
        <v>4794</v>
      </c>
      <c r="AM54" s="39">
        <v>19180</v>
      </c>
      <c r="AN54" s="39">
        <v>87512</v>
      </c>
      <c r="AO54" s="39">
        <v>1179742.56</v>
      </c>
      <c r="AP54" s="39">
        <v>0</v>
      </c>
      <c r="AQ54" s="39">
        <v>527939.81999999995</v>
      </c>
      <c r="AR54" s="39">
        <v>33031.160000000003</v>
      </c>
      <c r="AS54" s="39">
        <v>74680.210000000006</v>
      </c>
      <c r="AT54" s="39">
        <v>0</v>
      </c>
      <c r="AU54" s="39">
        <v>30435.88</v>
      </c>
      <c r="AV54" s="39">
        <v>19958.060000000001</v>
      </c>
      <c r="AW54" s="39">
        <v>3233.82</v>
      </c>
      <c r="AX54" s="39">
        <v>654.73</v>
      </c>
      <c r="AY54" s="39">
        <v>2615.1999999999998</v>
      </c>
      <c r="AZ54" s="39">
        <v>21973.71</v>
      </c>
      <c r="BA54" s="39">
        <v>5959.3</v>
      </c>
      <c r="BB54" s="39">
        <v>60798.12</v>
      </c>
      <c r="BC54" s="39">
        <v>7032.92</v>
      </c>
      <c r="BD54" s="39">
        <v>23834.79</v>
      </c>
      <c r="BE54" s="39">
        <v>24259.200000000001</v>
      </c>
      <c r="BF54" s="39">
        <v>27029.31</v>
      </c>
      <c r="BG54" s="39">
        <v>44384.52</v>
      </c>
      <c r="BH54" s="39">
        <v>17618.71</v>
      </c>
      <c r="BI54" s="39">
        <v>0</v>
      </c>
      <c r="BJ54" s="39">
        <v>16149.8</v>
      </c>
      <c r="BK54" s="39">
        <v>12403.38</v>
      </c>
      <c r="BL54" s="39">
        <v>2576.64</v>
      </c>
      <c r="BM54" s="39">
        <v>82155.210000000006</v>
      </c>
      <c r="BN54" s="39">
        <v>39600.44</v>
      </c>
      <c r="BO54" s="39">
        <v>62207.61</v>
      </c>
      <c r="BP54" s="39">
        <v>42485.38</v>
      </c>
      <c r="BQ54" s="39">
        <v>0</v>
      </c>
      <c r="BR54" s="39">
        <v>0</v>
      </c>
      <c r="BS54" s="39">
        <v>0</v>
      </c>
      <c r="BT54" s="39">
        <v>0</v>
      </c>
      <c r="BU54" s="39">
        <v>0</v>
      </c>
      <c r="BV54" s="39">
        <v>0</v>
      </c>
      <c r="BW54" s="39">
        <v>0</v>
      </c>
      <c r="BX54" s="39">
        <v>0</v>
      </c>
      <c r="BY54" s="39">
        <v>6000</v>
      </c>
      <c r="BZ54" s="39">
        <v>0</v>
      </c>
      <c r="CA54" s="39">
        <v>0</v>
      </c>
      <c r="CC54" s="39">
        <v>0</v>
      </c>
      <c r="CD54" s="39">
        <v>0</v>
      </c>
      <c r="CE54" s="39">
        <v>4800</v>
      </c>
      <c r="CF54" s="39">
        <v>74326</v>
      </c>
      <c r="CG54" s="39">
        <v>0</v>
      </c>
      <c r="CH54" s="39">
        <v>0</v>
      </c>
      <c r="CI54" s="39">
        <v>0</v>
      </c>
    </row>
    <row r="55" spans="1:87" ht="26.4" x14ac:dyDescent="0.3">
      <c r="A55" s="39">
        <v>302</v>
      </c>
      <c r="B55" s="39">
        <v>3312</v>
      </c>
      <c r="C55" s="39" t="s">
        <v>169</v>
      </c>
      <c r="D55" s="39" t="s">
        <v>133</v>
      </c>
      <c r="E55" s="39"/>
      <c r="F55" s="39" t="s">
        <v>132</v>
      </c>
      <c r="G55" s="39">
        <v>0</v>
      </c>
      <c r="H55" s="39">
        <v>1</v>
      </c>
      <c r="I55" s="39" t="s">
        <v>131</v>
      </c>
      <c r="J55" s="39" t="s">
        <v>130</v>
      </c>
      <c r="K55" s="39" t="s">
        <v>128</v>
      </c>
      <c r="L55" s="39" t="s">
        <v>129</v>
      </c>
      <c r="M55" s="39" t="s">
        <v>128</v>
      </c>
      <c r="N55" s="39" t="s">
        <v>127</v>
      </c>
      <c r="O55" s="39" t="s">
        <v>126</v>
      </c>
      <c r="P55" s="39" t="s">
        <v>126</v>
      </c>
      <c r="Q55" s="39">
        <v>51640</v>
      </c>
      <c r="R55" s="39">
        <v>0</v>
      </c>
      <c r="S55" s="39">
        <v>0</v>
      </c>
      <c r="T55" s="39">
        <v>950965.51</v>
      </c>
      <c r="U55" s="39">
        <v>0</v>
      </c>
      <c r="V55" s="39">
        <v>33457.49</v>
      </c>
      <c r="W55" s="39">
        <v>0</v>
      </c>
      <c r="X55" s="39">
        <v>37314.97</v>
      </c>
      <c r="Y55" s="39">
        <v>15577.02</v>
      </c>
      <c r="Z55" s="39">
        <v>0</v>
      </c>
      <c r="AA55" s="39">
        <v>0</v>
      </c>
      <c r="AB55" s="39">
        <v>2687</v>
      </c>
      <c r="AC55" s="39">
        <v>10282.11</v>
      </c>
      <c r="AD55" s="39">
        <v>1797.76</v>
      </c>
      <c r="AE55" s="39">
        <v>0</v>
      </c>
      <c r="AF55" s="39">
        <v>-1071.07</v>
      </c>
      <c r="AG55" s="39">
        <v>28339.24</v>
      </c>
      <c r="AH55" s="39">
        <v>0</v>
      </c>
      <c r="AI55" s="39">
        <v>0</v>
      </c>
      <c r="AJ55" s="39">
        <v>0</v>
      </c>
      <c r="AK55" s="39">
        <v>0</v>
      </c>
      <c r="AL55" s="39">
        <v>8906</v>
      </c>
      <c r="AM55" s="39">
        <v>9900</v>
      </c>
      <c r="AN55" s="39">
        <v>53378</v>
      </c>
      <c r="AO55" s="39">
        <v>630532.97</v>
      </c>
      <c r="AP55" s="39">
        <v>0</v>
      </c>
      <c r="AQ55" s="39">
        <v>198218.03</v>
      </c>
      <c r="AR55" s="39">
        <v>36911.160000000003</v>
      </c>
      <c r="AS55" s="39">
        <v>56214.58</v>
      </c>
      <c r="AT55" s="39">
        <v>0</v>
      </c>
      <c r="AU55" s="39">
        <v>3059.88</v>
      </c>
      <c r="AV55" s="39">
        <v>4937.92</v>
      </c>
      <c r="AW55" s="39">
        <v>4831.34</v>
      </c>
      <c r="AX55" s="39">
        <v>7830.08</v>
      </c>
      <c r="AY55" s="39">
        <v>0</v>
      </c>
      <c r="AZ55" s="39">
        <v>4589.6899999999996</v>
      </c>
      <c r="BA55" s="39">
        <v>704.96</v>
      </c>
      <c r="BB55" s="39">
        <v>22364.91</v>
      </c>
      <c r="BC55" s="39">
        <v>7811.85</v>
      </c>
      <c r="BD55" s="39">
        <v>7099.58</v>
      </c>
      <c r="BE55" s="39">
        <v>3370</v>
      </c>
      <c r="BF55" s="39">
        <v>13546.36</v>
      </c>
      <c r="BG55" s="39">
        <v>16208.57</v>
      </c>
      <c r="BH55" s="39">
        <v>11964.05</v>
      </c>
      <c r="BI55" s="39">
        <v>0</v>
      </c>
      <c r="BJ55" s="39">
        <v>10108.93</v>
      </c>
      <c r="BK55" s="39">
        <v>9274.51</v>
      </c>
      <c r="BL55" s="39">
        <v>0</v>
      </c>
      <c r="BM55" s="39">
        <v>44742.47</v>
      </c>
      <c r="BN55" s="39">
        <v>0</v>
      </c>
      <c r="BO55" s="39">
        <v>25451.46</v>
      </c>
      <c r="BP55" s="39">
        <v>30201.73</v>
      </c>
      <c r="BQ55" s="39">
        <v>0</v>
      </c>
      <c r="BR55" s="39">
        <v>0</v>
      </c>
      <c r="BS55" s="39">
        <v>0</v>
      </c>
      <c r="BT55" s="39">
        <v>0</v>
      </c>
      <c r="BU55" s="39">
        <v>0</v>
      </c>
      <c r="BV55" s="39">
        <v>0</v>
      </c>
      <c r="BW55" s="39">
        <v>0</v>
      </c>
      <c r="BX55" s="39">
        <v>0</v>
      </c>
      <c r="BY55" s="39">
        <v>6000</v>
      </c>
      <c r="BZ55" s="39">
        <v>0</v>
      </c>
      <c r="CA55" s="39">
        <v>0</v>
      </c>
      <c r="CC55" s="39">
        <v>0</v>
      </c>
      <c r="CD55" s="39">
        <v>0</v>
      </c>
      <c r="CE55" s="39">
        <v>23080</v>
      </c>
      <c r="CF55" s="39">
        <v>30119</v>
      </c>
      <c r="CG55" s="39">
        <v>0</v>
      </c>
      <c r="CH55" s="39">
        <v>0</v>
      </c>
      <c r="CI55" s="39">
        <v>0</v>
      </c>
    </row>
    <row r="56" spans="1:87" ht="26.4" x14ac:dyDescent="0.3">
      <c r="A56" s="39">
        <v>302</v>
      </c>
      <c r="B56" s="39">
        <v>3313</v>
      </c>
      <c r="C56" s="39" t="s">
        <v>168</v>
      </c>
      <c r="D56" s="39" t="s">
        <v>133</v>
      </c>
      <c r="E56" s="39"/>
      <c r="F56" s="39" t="s">
        <v>132</v>
      </c>
      <c r="G56" s="39">
        <v>0</v>
      </c>
      <c r="H56" s="39">
        <v>0</v>
      </c>
      <c r="I56" s="39" t="s">
        <v>131</v>
      </c>
      <c r="J56" s="39" t="s">
        <v>130</v>
      </c>
      <c r="K56" s="39" t="s">
        <v>128</v>
      </c>
      <c r="L56" s="39" t="s">
        <v>129</v>
      </c>
      <c r="M56" s="39" t="s">
        <v>128</v>
      </c>
      <c r="N56" s="39" t="s">
        <v>127</v>
      </c>
      <c r="O56" s="39" t="s">
        <v>126</v>
      </c>
      <c r="P56" s="39" t="s">
        <v>126</v>
      </c>
      <c r="Q56" s="39">
        <v>99393</v>
      </c>
      <c r="R56" s="39">
        <v>0</v>
      </c>
      <c r="S56" s="39">
        <v>0</v>
      </c>
      <c r="T56" s="39">
        <v>1036582.07</v>
      </c>
      <c r="U56" s="39">
        <v>0</v>
      </c>
      <c r="V56" s="39">
        <v>27748.5</v>
      </c>
      <c r="W56" s="39">
        <v>0</v>
      </c>
      <c r="X56" s="39">
        <v>70595</v>
      </c>
      <c r="Y56" s="39">
        <v>7641.32</v>
      </c>
      <c r="Z56" s="39">
        <v>1568.46</v>
      </c>
      <c r="AA56" s="39">
        <v>0</v>
      </c>
      <c r="AB56" s="39">
        <v>2623.17</v>
      </c>
      <c r="AC56" s="39">
        <v>6154.59</v>
      </c>
      <c r="AD56" s="39">
        <v>1522.5</v>
      </c>
      <c r="AE56" s="39">
        <v>0</v>
      </c>
      <c r="AF56" s="39">
        <v>42.5</v>
      </c>
      <c r="AG56" s="39">
        <v>11820.18</v>
      </c>
      <c r="AH56" s="39">
        <v>0</v>
      </c>
      <c r="AI56" s="39">
        <v>0</v>
      </c>
      <c r="AJ56" s="39">
        <v>0</v>
      </c>
      <c r="AK56" s="39">
        <v>0</v>
      </c>
      <c r="AL56" s="39">
        <v>8851</v>
      </c>
      <c r="AM56" s="39">
        <v>8680</v>
      </c>
      <c r="AN56" s="39">
        <v>42497</v>
      </c>
      <c r="AO56" s="39">
        <v>510936.64</v>
      </c>
      <c r="AP56" s="39">
        <v>44203.59</v>
      </c>
      <c r="AQ56" s="39">
        <v>212504.74</v>
      </c>
      <c r="AR56" s="39">
        <v>33430.31</v>
      </c>
      <c r="AS56" s="39">
        <v>53585.2</v>
      </c>
      <c r="AT56" s="39">
        <v>0</v>
      </c>
      <c r="AU56" s="39">
        <v>10702.45</v>
      </c>
      <c r="AV56" s="39">
        <v>20757.78</v>
      </c>
      <c r="AW56" s="39">
        <v>5022.16</v>
      </c>
      <c r="AX56" s="39">
        <v>7557.73</v>
      </c>
      <c r="AY56" s="39">
        <v>0</v>
      </c>
      <c r="AZ56" s="39">
        <v>4407.88</v>
      </c>
      <c r="BA56" s="39">
        <v>4906.96</v>
      </c>
      <c r="BB56" s="39">
        <v>17412.34</v>
      </c>
      <c r="BC56" s="39">
        <v>2768.97</v>
      </c>
      <c r="BD56" s="39">
        <v>11907.37</v>
      </c>
      <c r="BE56" s="39">
        <v>3328</v>
      </c>
      <c r="BF56" s="39">
        <v>5327.5</v>
      </c>
      <c r="BG56" s="39">
        <v>49818.15</v>
      </c>
      <c r="BH56" s="39">
        <v>9067.7000000000007</v>
      </c>
      <c r="BI56" s="39">
        <v>0</v>
      </c>
      <c r="BJ56" s="39">
        <v>8630.19</v>
      </c>
      <c r="BK56" s="39">
        <v>8026.43</v>
      </c>
      <c r="BL56" s="39">
        <v>944.48</v>
      </c>
      <c r="BM56" s="39">
        <v>35420.44</v>
      </c>
      <c r="BN56" s="39">
        <v>49181.25</v>
      </c>
      <c r="BO56" s="39">
        <v>46178.13</v>
      </c>
      <c r="BP56" s="39">
        <v>29842.9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6000</v>
      </c>
      <c r="BZ56" s="39">
        <v>0</v>
      </c>
      <c r="CA56" s="39">
        <v>0</v>
      </c>
      <c r="CC56" s="39">
        <v>0</v>
      </c>
      <c r="CD56" s="39">
        <v>0</v>
      </c>
      <c r="CE56" s="39">
        <v>0</v>
      </c>
      <c r="CF56" s="39">
        <v>139850</v>
      </c>
      <c r="CG56" s="39">
        <v>0</v>
      </c>
      <c r="CH56" s="39">
        <v>0</v>
      </c>
      <c r="CI56" s="39">
        <v>0</v>
      </c>
    </row>
    <row r="57" spans="1:87" ht="26.4" x14ac:dyDescent="0.3">
      <c r="A57" s="39">
        <v>302</v>
      </c>
      <c r="B57" s="39">
        <v>3314</v>
      </c>
      <c r="C57" s="39" t="s">
        <v>167</v>
      </c>
      <c r="D57" s="39" t="s">
        <v>133</v>
      </c>
      <c r="E57" s="39"/>
      <c r="F57" s="39" t="s">
        <v>132</v>
      </c>
      <c r="G57" s="39">
        <v>0</v>
      </c>
      <c r="H57" s="39">
        <v>0</v>
      </c>
      <c r="I57" s="39" t="s">
        <v>131</v>
      </c>
      <c r="J57" s="39" t="s">
        <v>130</v>
      </c>
      <c r="K57" s="39" t="s">
        <v>128</v>
      </c>
      <c r="L57" s="39" t="s">
        <v>129</v>
      </c>
      <c r="M57" s="39" t="s">
        <v>128</v>
      </c>
      <c r="N57" s="39" t="s">
        <v>127</v>
      </c>
      <c r="O57" s="39" t="s">
        <v>126</v>
      </c>
      <c r="P57" s="39" t="s">
        <v>126</v>
      </c>
      <c r="Q57" s="39">
        <v>-31573</v>
      </c>
      <c r="R57" s="39">
        <v>0</v>
      </c>
      <c r="S57" s="39">
        <v>0</v>
      </c>
      <c r="T57" s="39">
        <v>923635</v>
      </c>
      <c r="U57" s="39">
        <v>0</v>
      </c>
      <c r="V57" s="39">
        <v>40219</v>
      </c>
      <c r="W57" s="39">
        <v>0</v>
      </c>
      <c r="X57" s="39">
        <v>46005</v>
      </c>
      <c r="Y57" s="39">
        <v>8829</v>
      </c>
      <c r="Z57" s="39">
        <v>111502</v>
      </c>
      <c r="AA57" s="39">
        <v>0</v>
      </c>
      <c r="AB57" s="39">
        <v>17919</v>
      </c>
      <c r="AC57" s="39">
        <v>8669</v>
      </c>
      <c r="AD57" s="39">
        <v>2067</v>
      </c>
      <c r="AE57" s="39">
        <v>0</v>
      </c>
      <c r="AF57" s="39">
        <v>8424</v>
      </c>
      <c r="AG57" s="39">
        <v>638</v>
      </c>
      <c r="AH57" s="39">
        <v>0</v>
      </c>
      <c r="AI57" s="39">
        <v>0</v>
      </c>
      <c r="AJ57" s="39">
        <v>0</v>
      </c>
      <c r="AK57" s="39">
        <v>0</v>
      </c>
      <c r="AL57" s="39">
        <v>23810</v>
      </c>
      <c r="AM57" s="39">
        <v>9620</v>
      </c>
      <c r="AN57" s="39">
        <v>45241</v>
      </c>
      <c r="AO57" s="39">
        <v>641158</v>
      </c>
      <c r="AP57" s="39">
        <v>3437</v>
      </c>
      <c r="AQ57" s="39">
        <v>148892</v>
      </c>
      <c r="AR57" s="39">
        <v>38959</v>
      </c>
      <c r="AS57" s="39">
        <v>46031</v>
      </c>
      <c r="AT57" s="39">
        <v>0</v>
      </c>
      <c r="AU57" s="39">
        <v>28398</v>
      </c>
      <c r="AV57" s="39">
        <v>4301</v>
      </c>
      <c r="AW57" s="39">
        <v>5869</v>
      </c>
      <c r="AX57" s="39">
        <v>7196</v>
      </c>
      <c r="AY57" s="39">
        <v>0</v>
      </c>
      <c r="AZ57" s="39">
        <v>15169</v>
      </c>
      <c r="BA57" s="39">
        <v>0</v>
      </c>
      <c r="BB57" s="39">
        <v>17214</v>
      </c>
      <c r="BC57" s="39">
        <v>6516</v>
      </c>
      <c r="BD57" s="39">
        <v>15032</v>
      </c>
      <c r="BE57" s="39">
        <v>3068</v>
      </c>
      <c r="BF57" s="39">
        <v>5790</v>
      </c>
      <c r="BG57" s="39">
        <v>42374</v>
      </c>
      <c r="BH57" s="39">
        <v>28642</v>
      </c>
      <c r="BI57" s="39">
        <v>0</v>
      </c>
      <c r="BJ57" s="39">
        <v>10828</v>
      </c>
      <c r="BK57" s="39">
        <v>4816</v>
      </c>
      <c r="BL57" s="39">
        <v>6206</v>
      </c>
      <c r="BM57" s="39">
        <v>45378</v>
      </c>
      <c r="BN57" s="39">
        <v>9039</v>
      </c>
      <c r="BO57" s="39">
        <v>16755</v>
      </c>
      <c r="BP57" s="39">
        <v>25121</v>
      </c>
      <c r="BQ57" s="39">
        <v>0</v>
      </c>
      <c r="BR57" s="39">
        <v>0</v>
      </c>
      <c r="BS57" s="39">
        <v>14218</v>
      </c>
      <c r="BT57" s="39">
        <v>0</v>
      </c>
      <c r="BU57" s="39">
        <v>0</v>
      </c>
      <c r="BV57" s="39">
        <v>0</v>
      </c>
      <c r="BW57" s="39">
        <v>0</v>
      </c>
      <c r="BX57" s="39">
        <v>14218</v>
      </c>
      <c r="BY57" s="39">
        <v>6000</v>
      </c>
      <c r="BZ57" s="39">
        <v>0</v>
      </c>
      <c r="CA57" s="39">
        <v>0</v>
      </c>
      <c r="CC57" s="39">
        <v>0</v>
      </c>
      <c r="CD57" s="39">
        <v>14218</v>
      </c>
      <c r="CE57" s="39">
        <v>0</v>
      </c>
      <c r="CF57" s="39">
        <v>24598</v>
      </c>
      <c r="CG57" s="39">
        <v>0</v>
      </c>
      <c r="CH57" s="39">
        <v>0</v>
      </c>
      <c r="CI57" s="39">
        <v>0</v>
      </c>
    </row>
    <row r="58" spans="1:87" ht="26.4" x14ac:dyDescent="0.3">
      <c r="A58" s="39">
        <v>302</v>
      </c>
      <c r="B58" s="39">
        <v>3315</v>
      </c>
      <c r="C58" s="39" t="s">
        <v>166</v>
      </c>
      <c r="D58" s="39" t="s">
        <v>133</v>
      </c>
      <c r="E58" s="39"/>
      <c r="F58" s="39" t="s">
        <v>132</v>
      </c>
      <c r="G58" s="39">
        <v>0</v>
      </c>
      <c r="H58" s="39">
        <v>0</v>
      </c>
      <c r="I58" s="39" t="s">
        <v>131</v>
      </c>
      <c r="J58" s="39" t="s">
        <v>130</v>
      </c>
      <c r="K58" s="39" t="s">
        <v>128</v>
      </c>
      <c r="L58" s="39" t="s">
        <v>129</v>
      </c>
      <c r="M58" s="39" t="s">
        <v>128</v>
      </c>
      <c r="N58" s="39" t="s">
        <v>127</v>
      </c>
      <c r="O58" s="39" t="s">
        <v>126</v>
      </c>
      <c r="P58" s="39" t="s">
        <v>126</v>
      </c>
      <c r="Q58" s="39">
        <v>206195</v>
      </c>
      <c r="R58" s="39">
        <v>0</v>
      </c>
      <c r="S58" s="39">
        <v>0</v>
      </c>
      <c r="T58" s="39">
        <v>940150.76</v>
      </c>
      <c r="U58" s="39">
        <v>0</v>
      </c>
      <c r="V58" s="39">
        <v>19225</v>
      </c>
      <c r="W58" s="39">
        <v>0</v>
      </c>
      <c r="X58" s="39">
        <v>18830.009999999998</v>
      </c>
      <c r="Y58" s="39">
        <v>7654.08</v>
      </c>
      <c r="Z58" s="39">
        <v>0</v>
      </c>
      <c r="AA58" s="39">
        <v>165</v>
      </c>
      <c r="AB58" s="39">
        <v>6878</v>
      </c>
      <c r="AC58" s="39">
        <v>149.13</v>
      </c>
      <c r="AD58" s="39">
        <v>750</v>
      </c>
      <c r="AE58" s="39">
        <v>0</v>
      </c>
      <c r="AF58" s="39">
        <v>1464.67</v>
      </c>
      <c r="AG58" s="39">
        <v>4682.84</v>
      </c>
      <c r="AH58" s="39">
        <v>0</v>
      </c>
      <c r="AI58" s="39">
        <v>0</v>
      </c>
      <c r="AJ58" s="39">
        <v>0</v>
      </c>
      <c r="AK58" s="39">
        <v>0</v>
      </c>
      <c r="AL58" s="39">
        <v>3819</v>
      </c>
      <c r="AM58" s="39">
        <v>9710</v>
      </c>
      <c r="AN58" s="39">
        <v>56573</v>
      </c>
      <c r="AO58" s="39">
        <v>623148.85</v>
      </c>
      <c r="AP58" s="39">
        <v>0</v>
      </c>
      <c r="AQ58" s="39">
        <v>174293.53</v>
      </c>
      <c r="AR58" s="39">
        <v>23727.06</v>
      </c>
      <c r="AS58" s="39">
        <v>57927.360000000001</v>
      </c>
      <c r="AT58" s="39">
        <v>0</v>
      </c>
      <c r="AU58" s="39">
        <v>69780.509999999995</v>
      </c>
      <c r="AV58" s="39">
        <v>3449.25</v>
      </c>
      <c r="AW58" s="39">
        <v>2897</v>
      </c>
      <c r="AX58" s="39">
        <v>4204.83</v>
      </c>
      <c r="AY58" s="39">
        <v>1727.05</v>
      </c>
      <c r="AZ58" s="39">
        <v>5179.2700000000004</v>
      </c>
      <c r="BA58" s="39">
        <v>0</v>
      </c>
      <c r="BB58" s="39">
        <v>9775.14</v>
      </c>
      <c r="BC58" s="39">
        <v>2787.65</v>
      </c>
      <c r="BD58" s="39">
        <v>15329.26</v>
      </c>
      <c r="BE58" s="39">
        <v>3430.4</v>
      </c>
      <c r="BF58" s="39">
        <v>11373.49</v>
      </c>
      <c r="BG58" s="39">
        <v>19311.400000000001</v>
      </c>
      <c r="BH58" s="39">
        <v>9367.61</v>
      </c>
      <c r="BI58" s="39">
        <v>0</v>
      </c>
      <c r="BJ58" s="39">
        <v>6033.07</v>
      </c>
      <c r="BK58" s="39">
        <v>4821</v>
      </c>
      <c r="BL58" s="39">
        <v>4299.75</v>
      </c>
      <c r="BM58" s="39">
        <v>20213.46</v>
      </c>
      <c r="BN58" s="39">
        <v>1432.5</v>
      </c>
      <c r="BO58" s="39">
        <v>15679.1</v>
      </c>
      <c r="BP58" s="39">
        <v>37524.949999999997</v>
      </c>
      <c r="BQ58" s="39">
        <v>0</v>
      </c>
      <c r="BR58" s="39">
        <v>0</v>
      </c>
      <c r="BS58" s="39">
        <v>0</v>
      </c>
      <c r="BT58" s="39">
        <v>0</v>
      </c>
      <c r="BU58" s="39">
        <v>0</v>
      </c>
      <c r="BV58" s="39">
        <v>0</v>
      </c>
      <c r="BW58" s="39">
        <v>0</v>
      </c>
      <c r="BX58" s="39">
        <v>0</v>
      </c>
      <c r="BY58" s="39">
        <v>6000</v>
      </c>
      <c r="BZ58" s="39">
        <v>0</v>
      </c>
      <c r="CA58" s="39">
        <v>0</v>
      </c>
      <c r="CC58" s="39">
        <v>0</v>
      </c>
      <c r="CD58" s="39">
        <v>0</v>
      </c>
      <c r="CE58" s="39">
        <v>55389</v>
      </c>
      <c r="CF58" s="39">
        <v>93144</v>
      </c>
      <c r="CG58" s="39">
        <v>0</v>
      </c>
      <c r="CH58" s="39">
        <v>0</v>
      </c>
      <c r="CI58" s="39">
        <v>0</v>
      </c>
    </row>
    <row r="59" spans="1:87" ht="26.4" x14ac:dyDescent="0.3">
      <c r="A59" s="39">
        <v>302</v>
      </c>
      <c r="B59" s="39">
        <v>3316</v>
      </c>
      <c r="C59" s="39" t="s">
        <v>165</v>
      </c>
      <c r="D59" s="39" t="s">
        <v>133</v>
      </c>
      <c r="E59" s="39"/>
      <c r="F59" s="39" t="s">
        <v>132</v>
      </c>
      <c r="G59" s="39">
        <v>0</v>
      </c>
      <c r="H59" s="39">
        <v>1</v>
      </c>
      <c r="I59" s="39" t="s">
        <v>131</v>
      </c>
      <c r="J59" s="39" t="s">
        <v>130</v>
      </c>
      <c r="K59" s="39" t="s">
        <v>128</v>
      </c>
      <c r="L59" s="39" t="s">
        <v>129</v>
      </c>
      <c r="M59" s="39" t="s">
        <v>128</v>
      </c>
      <c r="N59" s="39" t="s">
        <v>127</v>
      </c>
      <c r="O59" s="39" t="s">
        <v>126</v>
      </c>
      <c r="P59" s="39" t="s">
        <v>126</v>
      </c>
      <c r="Q59" s="39">
        <v>-5171</v>
      </c>
      <c r="R59" s="39">
        <v>0</v>
      </c>
      <c r="S59" s="39">
        <v>0</v>
      </c>
      <c r="T59" s="39">
        <v>951006.79</v>
      </c>
      <c r="U59" s="39">
        <v>0</v>
      </c>
      <c r="V59" s="39">
        <v>46168.53</v>
      </c>
      <c r="W59" s="39">
        <v>0</v>
      </c>
      <c r="X59" s="39">
        <v>30865.03</v>
      </c>
      <c r="Y59" s="39">
        <v>0</v>
      </c>
      <c r="Z59" s="39">
        <v>55488.65</v>
      </c>
      <c r="AA59" s="39">
        <v>0</v>
      </c>
      <c r="AB59" s="39">
        <v>8961.5499999999993</v>
      </c>
      <c r="AC59" s="39">
        <v>284.7</v>
      </c>
      <c r="AD59" s="39">
        <v>2883.55</v>
      </c>
      <c r="AE59" s="39">
        <v>0</v>
      </c>
      <c r="AF59" s="39">
        <v>-304.35000000000002</v>
      </c>
      <c r="AG59" s="39">
        <v>22595</v>
      </c>
      <c r="AH59" s="39">
        <v>0</v>
      </c>
      <c r="AI59" s="39">
        <v>0</v>
      </c>
      <c r="AJ59" s="39">
        <v>0</v>
      </c>
      <c r="AK59" s="39">
        <v>0</v>
      </c>
      <c r="AL59" s="39">
        <v>20555</v>
      </c>
      <c r="AM59" s="39">
        <v>9900</v>
      </c>
      <c r="AN59" s="39">
        <v>64988</v>
      </c>
      <c r="AO59" s="39">
        <v>671993.21</v>
      </c>
      <c r="AP59" s="39">
        <v>0</v>
      </c>
      <c r="AQ59" s="39">
        <v>148655.18</v>
      </c>
      <c r="AR59" s="39">
        <v>26201.05</v>
      </c>
      <c r="AS59" s="39">
        <v>42876.54</v>
      </c>
      <c r="AT59" s="39">
        <v>0</v>
      </c>
      <c r="AU59" s="39">
        <v>17902.87</v>
      </c>
      <c r="AV59" s="39">
        <v>2724.23</v>
      </c>
      <c r="AW59" s="39">
        <v>4184.75</v>
      </c>
      <c r="AX59" s="39">
        <v>336.9</v>
      </c>
      <c r="AY59" s="39">
        <v>1163.8</v>
      </c>
      <c r="AZ59" s="39">
        <v>4000.96</v>
      </c>
      <c r="BA59" s="39">
        <v>26.03</v>
      </c>
      <c r="BB59" s="39">
        <v>11402.24</v>
      </c>
      <c r="BC59" s="39">
        <v>1768.17</v>
      </c>
      <c r="BD59" s="39">
        <v>3018.66</v>
      </c>
      <c r="BE59" s="39">
        <v>0</v>
      </c>
      <c r="BF59" s="39">
        <v>7325.44</v>
      </c>
      <c r="BG59" s="39">
        <v>21190.15</v>
      </c>
      <c r="BH59" s="39">
        <v>30727.83</v>
      </c>
      <c r="BI59" s="39">
        <v>0</v>
      </c>
      <c r="BJ59" s="39">
        <v>7250.87</v>
      </c>
      <c r="BK59" s="39">
        <v>7259.19</v>
      </c>
      <c r="BL59" s="39">
        <v>3882.95</v>
      </c>
      <c r="BM59" s="39">
        <v>37028.089999999997</v>
      </c>
      <c r="BN59" s="39">
        <v>12033.5</v>
      </c>
      <c r="BO59" s="39">
        <v>42699.96</v>
      </c>
      <c r="BP59" s="39">
        <v>54858.879999999997</v>
      </c>
      <c r="BQ59" s="39">
        <v>0</v>
      </c>
      <c r="BR59" s="39">
        <v>0</v>
      </c>
      <c r="BS59" s="39">
        <v>0</v>
      </c>
      <c r="BT59" s="39">
        <v>0</v>
      </c>
      <c r="BU59" s="39">
        <v>0</v>
      </c>
      <c r="BV59" s="39">
        <v>0</v>
      </c>
      <c r="BW59" s="39">
        <v>0</v>
      </c>
      <c r="BX59" s="39">
        <v>0</v>
      </c>
      <c r="BY59" s="39">
        <v>6000</v>
      </c>
      <c r="BZ59" s="39">
        <v>0</v>
      </c>
      <c r="CA59" s="39">
        <v>0</v>
      </c>
      <c r="CC59" s="39">
        <v>0</v>
      </c>
      <c r="CD59" s="39">
        <v>0</v>
      </c>
      <c r="CE59" s="39">
        <v>47710</v>
      </c>
      <c r="CF59" s="39">
        <v>0</v>
      </c>
      <c r="CG59" s="39">
        <v>0</v>
      </c>
      <c r="CH59" s="39">
        <v>0</v>
      </c>
      <c r="CI59" s="39">
        <v>0</v>
      </c>
    </row>
    <row r="60" spans="1:87" ht="26.4" x14ac:dyDescent="0.3">
      <c r="A60" s="39">
        <v>302</v>
      </c>
      <c r="B60" s="39">
        <v>3317</v>
      </c>
      <c r="C60" s="39" t="s">
        <v>164</v>
      </c>
      <c r="D60" s="39" t="s">
        <v>133</v>
      </c>
      <c r="E60" s="39"/>
      <c r="F60" s="39" t="s">
        <v>132</v>
      </c>
      <c r="G60" s="39">
        <v>0</v>
      </c>
      <c r="H60" s="39">
        <v>0</v>
      </c>
      <c r="I60" s="39" t="s">
        <v>131</v>
      </c>
      <c r="J60" s="39" t="s">
        <v>130</v>
      </c>
      <c r="K60" s="39" t="s">
        <v>128</v>
      </c>
      <c r="L60" s="39" t="s">
        <v>129</v>
      </c>
      <c r="M60" s="39" t="s">
        <v>128</v>
      </c>
      <c r="N60" s="39" t="s">
        <v>127</v>
      </c>
      <c r="O60" s="39" t="s">
        <v>126</v>
      </c>
      <c r="P60" s="39" t="s">
        <v>126</v>
      </c>
      <c r="Q60" s="39">
        <v>67086</v>
      </c>
      <c r="R60" s="39">
        <v>0</v>
      </c>
      <c r="S60" s="39">
        <v>0</v>
      </c>
      <c r="T60" s="39">
        <v>1238437.49</v>
      </c>
      <c r="U60" s="39">
        <v>0</v>
      </c>
      <c r="V60" s="39">
        <v>66778.36</v>
      </c>
      <c r="W60" s="39">
        <v>0</v>
      </c>
      <c r="X60" s="39">
        <v>72250.02</v>
      </c>
      <c r="Y60" s="39">
        <v>9490.16</v>
      </c>
      <c r="Z60" s="39">
        <v>333</v>
      </c>
      <c r="AA60" s="39">
        <v>5135</v>
      </c>
      <c r="AB60" s="39">
        <v>14463.74</v>
      </c>
      <c r="AC60" s="39">
        <v>17504.77</v>
      </c>
      <c r="AD60" s="39">
        <v>5586.28</v>
      </c>
      <c r="AE60" s="39">
        <v>0</v>
      </c>
      <c r="AF60" s="39">
        <v>8674.89</v>
      </c>
      <c r="AG60" s="39">
        <v>16822.419999999998</v>
      </c>
      <c r="AH60" s="39">
        <v>0</v>
      </c>
      <c r="AI60" s="39">
        <v>0</v>
      </c>
      <c r="AJ60" s="39">
        <v>0</v>
      </c>
      <c r="AK60" s="39">
        <v>0</v>
      </c>
      <c r="AL60" s="39">
        <v>3501</v>
      </c>
      <c r="AM60" s="39">
        <v>9900</v>
      </c>
      <c r="AN60" s="39">
        <v>51551</v>
      </c>
      <c r="AO60" s="39">
        <v>689172.71</v>
      </c>
      <c r="AP60" s="39">
        <v>34671.980000000003</v>
      </c>
      <c r="AQ60" s="39">
        <v>319599.99</v>
      </c>
      <c r="AR60" s="39">
        <v>26697.94</v>
      </c>
      <c r="AS60" s="39">
        <v>52748.09</v>
      </c>
      <c r="AT60" s="39">
        <v>0</v>
      </c>
      <c r="AU60" s="39">
        <v>34556.230000000003</v>
      </c>
      <c r="AV60" s="39">
        <v>572.79999999999995</v>
      </c>
      <c r="AW60" s="39">
        <v>1511</v>
      </c>
      <c r="AX60" s="39">
        <v>6881.44</v>
      </c>
      <c r="AY60" s="39">
        <v>0</v>
      </c>
      <c r="AZ60" s="39">
        <v>24401.919999999998</v>
      </c>
      <c r="BA60" s="39">
        <v>7107.19</v>
      </c>
      <c r="BB60" s="39">
        <v>30816.04</v>
      </c>
      <c r="BC60" s="39">
        <v>2124.41</v>
      </c>
      <c r="BD60" s="39">
        <v>20532.240000000002</v>
      </c>
      <c r="BE60" s="39">
        <v>3900</v>
      </c>
      <c r="BF60" s="39">
        <v>17614.89</v>
      </c>
      <c r="BG60" s="39">
        <v>8396.7999999999993</v>
      </c>
      <c r="BH60" s="39">
        <v>12086.55</v>
      </c>
      <c r="BI60" s="39">
        <v>0</v>
      </c>
      <c r="BJ60" s="39">
        <v>11446.08</v>
      </c>
      <c r="BK60" s="39">
        <v>7616.48</v>
      </c>
      <c r="BL60" s="39">
        <v>3583.07</v>
      </c>
      <c r="BM60" s="39">
        <v>56641.68</v>
      </c>
      <c r="BN60" s="39">
        <v>4711.0600000000004</v>
      </c>
      <c r="BO60" s="39">
        <v>37630.54</v>
      </c>
      <c r="BP60" s="39">
        <v>21441</v>
      </c>
      <c r="BQ60" s="39">
        <v>0</v>
      </c>
      <c r="BR60" s="39">
        <v>0</v>
      </c>
      <c r="BS60" s="39">
        <v>0</v>
      </c>
      <c r="BT60" s="39">
        <v>0</v>
      </c>
      <c r="BU60" s="39">
        <v>0</v>
      </c>
      <c r="BV60" s="39">
        <v>0</v>
      </c>
      <c r="BW60" s="39">
        <v>0</v>
      </c>
      <c r="BX60" s="39">
        <v>0</v>
      </c>
      <c r="BY60" s="39">
        <v>6000</v>
      </c>
      <c r="BZ60" s="39">
        <v>0</v>
      </c>
      <c r="CA60" s="39">
        <v>0</v>
      </c>
      <c r="CC60" s="39">
        <v>0</v>
      </c>
      <c r="CD60" s="39">
        <v>0</v>
      </c>
      <c r="CE60" s="39">
        <v>36641</v>
      </c>
      <c r="CF60" s="39">
        <v>114411</v>
      </c>
      <c r="CG60" s="39">
        <v>0</v>
      </c>
      <c r="CH60" s="39">
        <v>0</v>
      </c>
      <c r="CI60" s="39">
        <v>0</v>
      </c>
    </row>
    <row r="61" spans="1:87" ht="26.4" x14ac:dyDescent="0.3">
      <c r="A61" s="39">
        <v>302</v>
      </c>
      <c r="B61" s="39">
        <v>3500</v>
      </c>
      <c r="C61" s="39" t="s">
        <v>163</v>
      </c>
      <c r="D61" s="39" t="s">
        <v>133</v>
      </c>
      <c r="E61" s="39"/>
      <c r="F61" s="39" t="s">
        <v>132</v>
      </c>
      <c r="G61" s="39">
        <v>0</v>
      </c>
      <c r="H61" s="39">
        <v>1</v>
      </c>
      <c r="I61" s="39" t="s">
        <v>131</v>
      </c>
      <c r="J61" s="39" t="s">
        <v>130</v>
      </c>
      <c r="K61" s="39" t="s">
        <v>128</v>
      </c>
      <c r="L61" s="39" t="s">
        <v>129</v>
      </c>
      <c r="M61" s="39" t="s">
        <v>128</v>
      </c>
      <c r="N61" s="39" t="s">
        <v>127</v>
      </c>
      <c r="O61" s="39" t="s">
        <v>126</v>
      </c>
      <c r="P61" s="39" t="s">
        <v>126</v>
      </c>
      <c r="Q61" s="39">
        <v>139728</v>
      </c>
      <c r="R61" s="39">
        <v>0</v>
      </c>
      <c r="S61" s="39">
        <v>0</v>
      </c>
      <c r="T61" s="39">
        <v>888461.4</v>
      </c>
      <c r="U61" s="39">
        <v>0</v>
      </c>
      <c r="V61" s="39">
        <v>19127.04</v>
      </c>
      <c r="W61" s="39">
        <v>0</v>
      </c>
      <c r="X61" s="39">
        <v>29589.99</v>
      </c>
      <c r="Y61" s="39">
        <v>6977.8</v>
      </c>
      <c r="Z61" s="39">
        <v>1560</v>
      </c>
      <c r="AA61" s="39">
        <v>0</v>
      </c>
      <c r="AB61" s="39">
        <v>5516.81</v>
      </c>
      <c r="AC61" s="39">
        <v>0</v>
      </c>
      <c r="AD61" s="39">
        <v>5161.82</v>
      </c>
      <c r="AE61" s="39">
        <v>0</v>
      </c>
      <c r="AF61" s="39">
        <v>112.5</v>
      </c>
      <c r="AG61" s="39">
        <v>1780</v>
      </c>
      <c r="AH61" s="39">
        <v>0</v>
      </c>
      <c r="AI61" s="39">
        <v>0</v>
      </c>
      <c r="AJ61" s="39">
        <v>0</v>
      </c>
      <c r="AK61" s="39">
        <v>0</v>
      </c>
      <c r="AL61" s="39">
        <v>2105</v>
      </c>
      <c r="AM61" s="39">
        <v>6020</v>
      </c>
      <c r="AN61" s="39">
        <v>64589</v>
      </c>
      <c r="AO61" s="39">
        <v>660719.37</v>
      </c>
      <c r="AP61" s="39">
        <v>0</v>
      </c>
      <c r="AQ61" s="39">
        <v>186138.78</v>
      </c>
      <c r="AR61" s="39">
        <v>11227.38</v>
      </c>
      <c r="AS61" s="39">
        <v>39010.44</v>
      </c>
      <c r="AT61" s="39">
        <v>0</v>
      </c>
      <c r="AU61" s="39">
        <v>0</v>
      </c>
      <c r="AV61" s="39">
        <v>331.29</v>
      </c>
      <c r="AW61" s="39">
        <v>1430.15</v>
      </c>
      <c r="AX61" s="39">
        <v>233.6</v>
      </c>
      <c r="AY61" s="39">
        <v>643.59</v>
      </c>
      <c r="AZ61" s="39">
        <v>6373.05</v>
      </c>
      <c r="BA61" s="39">
        <v>0</v>
      </c>
      <c r="BB61" s="39">
        <v>10287.52</v>
      </c>
      <c r="BC61" s="39">
        <v>1213.79</v>
      </c>
      <c r="BD61" s="39">
        <v>8747.93</v>
      </c>
      <c r="BE61" s="39">
        <v>2457.6</v>
      </c>
      <c r="BF61" s="39">
        <v>2810.83</v>
      </c>
      <c r="BG61" s="39">
        <v>7174.99</v>
      </c>
      <c r="BH61" s="39">
        <v>9250.61</v>
      </c>
      <c r="BI61" s="39">
        <v>0</v>
      </c>
      <c r="BJ61" s="39">
        <v>6362.16</v>
      </c>
      <c r="BK61" s="39">
        <v>6509.62</v>
      </c>
      <c r="BL61" s="39">
        <v>1234.5</v>
      </c>
      <c r="BM61" s="39">
        <v>40849.800000000003</v>
      </c>
      <c r="BN61" s="39">
        <v>1520</v>
      </c>
      <c r="BO61" s="39">
        <v>36391.120000000003</v>
      </c>
      <c r="BP61" s="39">
        <v>16929.240000000002</v>
      </c>
      <c r="BQ61" s="39">
        <v>0</v>
      </c>
      <c r="BR61" s="39">
        <v>0</v>
      </c>
      <c r="BS61" s="39">
        <v>0</v>
      </c>
      <c r="BT61" s="39">
        <v>0</v>
      </c>
      <c r="BU61" s="39">
        <v>0</v>
      </c>
      <c r="BV61" s="39">
        <v>0</v>
      </c>
      <c r="BW61" s="39">
        <v>0</v>
      </c>
      <c r="BX61" s="39">
        <v>0</v>
      </c>
      <c r="BY61" s="39">
        <v>6000</v>
      </c>
      <c r="BZ61" s="39">
        <v>0</v>
      </c>
      <c r="CA61" s="39">
        <v>0</v>
      </c>
      <c r="CC61" s="39">
        <v>0</v>
      </c>
      <c r="CD61" s="39">
        <v>0</v>
      </c>
      <c r="CE61" s="39">
        <v>0</v>
      </c>
      <c r="CF61" s="39">
        <v>112882</v>
      </c>
      <c r="CG61" s="39">
        <v>0</v>
      </c>
      <c r="CH61" s="39">
        <v>0</v>
      </c>
      <c r="CI61" s="39">
        <v>0</v>
      </c>
    </row>
    <row r="62" spans="1:87" ht="26.4" x14ac:dyDescent="0.3">
      <c r="A62" s="39">
        <v>302</v>
      </c>
      <c r="B62" s="39">
        <v>3501</v>
      </c>
      <c r="C62" s="39" t="s">
        <v>162</v>
      </c>
      <c r="D62" s="39" t="s">
        <v>133</v>
      </c>
      <c r="E62" s="39"/>
      <c r="F62" s="39" t="s">
        <v>132</v>
      </c>
      <c r="G62" s="39">
        <v>0</v>
      </c>
      <c r="H62" s="39">
        <v>1</v>
      </c>
      <c r="I62" s="39" t="s">
        <v>131</v>
      </c>
      <c r="J62" s="39" t="s">
        <v>130</v>
      </c>
      <c r="K62" s="39" t="s">
        <v>128</v>
      </c>
      <c r="L62" s="39" t="s">
        <v>129</v>
      </c>
      <c r="M62" s="39" t="s">
        <v>128</v>
      </c>
      <c r="N62" s="39" t="s">
        <v>127</v>
      </c>
      <c r="O62" s="39" t="s">
        <v>126</v>
      </c>
      <c r="P62" s="39" t="s">
        <v>126</v>
      </c>
      <c r="Q62" s="39">
        <v>77225</v>
      </c>
      <c r="R62" s="39">
        <v>0</v>
      </c>
      <c r="S62" s="39">
        <v>1</v>
      </c>
      <c r="T62" s="39">
        <v>1101648.01</v>
      </c>
      <c r="U62" s="39">
        <v>0</v>
      </c>
      <c r="V62" s="39">
        <v>49558.47</v>
      </c>
      <c r="W62" s="39">
        <v>0</v>
      </c>
      <c r="X62" s="39">
        <v>50420.03</v>
      </c>
      <c r="Y62" s="39">
        <v>7781.68</v>
      </c>
      <c r="Z62" s="39">
        <v>60732.76</v>
      </c>
      <c r="AA62" s="39">
        <v>572.9</v>
      </c>
      <c r="AB62" s="39">
        <v>9666.0400000000009</v>
      </c>
      <c r="AC62" s="39">
        <v>9040.52</v>
      </c>
      <c r="AD62" s="39">
        <v>630.62</v>
      </c>
      <c r="AE62" s="39">
        <v>0</v>
      </c>
      <c r="AF62" s="39">
        <v>-1315.15</v>
      </c>
      <c r="AG62" s="39">
        <v>21818.799999999999</v>
      </c>
      <c r="AH62" s="39">
        <v>0</v>
      </c>
      <c r="AI62" s="39">
        <v>0</v>
      </c>
      <c r="AJ62" s="39">
        <v>0</v>
      </c>
      <c r="AK62" s="39">
        <v>0</v>
      </c>
      <c r="AL62" s="39">
        <v>2400</v>
      </c>
      <c r="AM62" s="39">
        <v>9290</v>
      </c>
      <c r="AN62" s="39">
        <v>47382</v>
      </c>
      <c r="AO62" s="39">
        <v>733243.78</v>
      </c>
      <c r="AP62" s="39">
        <v>0</v>
      </c>
      <c r="AQ62" s="39">
        <v>199655.41</v>
      </c>
      <c r="AR62" s="39">
        <v>69285.460000000006</v>
      </c>
      <c r="AS62" s="39">
        <v>69292.53</v>
      </c>
      <c r="AT62" s="39">
        <v>0</v>
      </c>
      <c r="AU62" s="39">
        <v>32119.21</v>
      </c>
      <c r="AV62" s="39">
        <v>716.74</v>
      </c>
      <c r="AW62" s="39">
        <v>1888.92</v>
      </c>
      <c r="AX62" s="39">
        <v>7214.89</v>
      </c>
      <c r="AY62" s="39">
        <v>663.37</v>
      </c>
      <c r="AZ62" s="39">
        <v>20770.13</v>
      </c>
      <c r="BA62" s="39">
        <v>1038.8900000000001</v>
      </c>
      <c r="BB62" s="39">
        <v>15023.5</v>
      </c>
      <c r="BC62" s="39">
        <v>5959.36</v>
      </c>
      <c r="BD62" s="39">
        <v>20715.3</v>
      </c>
      <c r="BE62" s="39">
        <v>3674</v>
      </c>
      <c r="BF62" s="39">
        <v>6998.24</v>
      </c>
      <c r="BG62" s="39">
        <v>42217.46</v>
      </c>
      <c r="BH62" s="39">
        <v>19325.46</v>
      </c>
      <c r="BI62" s="39">
        <v>0</v>
      </c>
      <c r="BJ62" s="39">
        <v>18275.36</v>
      </c>
      <c r="BK62" s="39">
        <v>9428.75</v>
      </c>
      <c r="BL62" s="39">
        <v>2892.85</v>
      </c>
      <c r="BM62" s="39">
        <v>44873.26</v>
      </c>
      <c r="BN62" s="39">
        <v>2297.04</v>
      </c>
      <c r="BO62" s="39">
        <v>31295.35</v>
      </c>
      <c r="BP62" s="39">
        <v>27385.42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39">
        <v>0</v>
      </c>
      <c r="BW62" s="39">
        <v>0</v>
      </c>
      <c r="BX62" s="39">
        <v>0</v>
      </c>
      <c r="BY62" s="39">
        <v>6000</v>
      </c>
      <c r="BZ62" s="39">
        <v>0</v>
      </c>
      <c r="CA62" s="39">
        <v>0</v>
      </c>
      <c r="CC62" s="39">
        <v>0</v>
      </c>
      <c r="CD62" s="39">
        <v>0</v>
      </c>
      <c r="CE62" s="39">
        <v>0</v>
      </c>
      <c r="CF62" s="39">
        <v>60001</v>
      </c>
      <c r="CG62" s="39">
        <v>0</v>
      </c>
      <c r="CH62" s="39">
        <v>1</v>
      </c>
      <c r="CI62" s="39">
        <v>0</v>
      </c>
    </row>
    <row r="63" spans="1:87" ht="26.4" x14ac:dyDescent="0.3">
      <c r="A63" s="39">
        <v>302</v>
      </c>
      <c r="B63" s="39">
        <v>3502</v>
      </c>
      <c r="C63" s="39" t="s">
        <v>161</v>
      </c>
      <c r="D63" s="39" t="s">
        <v>133</v>
      </c>
      <c r="E63" s="39"/>
      <c r="F63" s="39" t="s">
        <v>132</v>
      </c>
      <c r="G63" s="39">
        <v>0</v>
      </c>
      <c r="H63" s="39">
        <v>1</v>
      </c>
      <c r="I63" s="39" t="s">
        <v>131</v>
      </c>
      <c r="J63" s="39" t="s">
        <v>130</v>
      </c>
      <c r="K63" s="39" t="s">
        <v>128</v>
      </c>
      <c r="L63" s="39" t="s">
        <v>129</v>
      </c>
      <c r="M63" s="39" t="s">
        <v>128</v>
      </c>
      <c r="N63" s="39" t="s">
        <v>127</v>
      </c>
      <c r="O63" s="39" t="s">
        <v>126</v>
      </c>
      <c r="P63" s="39" t="s">
        <v>126</v>
      </c>
      <c r="Q63" s="39">
        <v>437596</v>
      </c>
      <c r="R63" s="39">
        <v>0</v>
      </c>
      <c r="S63" s="39">
        <v>1</v>
      </c>
      <c r="T63" s="39">
        <v>1829774.84</v>
      </c>
      <c r="U63" s="39">
        <v>0</v>
      </c>
      <c r="V63" s="39">
        <v>118873.55</v>
      </c>
      <c r="W63" s="39">
        <v>0</v>
      </c>
      <c r="X63" s="39">
        <v>115669.97</v>
      </c>
      <c r="Y63" s="39">
        <v>800</v>
      </c>
      <c r="Z63" s="39">
        <v>30075.09</v>
      </c>
      <c r="AA63" s="39">
        <v>243</v>
      </c>
      <c r="AB63" s="39">
        <v>8308.31</v>
      </c>
      <c r="AC63" s="39">
        <v>8816.7900000000009</v>
      </c>
      <c r="AD63" s="39">
        <v>6581.67</v>
      </c>
      <c r="AE63" s="39">
        <v>0</v>
      </c>
      <c r="AF63" s="39">
        <v>-498.2</v>
      </c>
      <c r="AG63" s="39">
        <v>1270.31</v>
      </c>
      <c r="AH63" s="39">
        <v>0</v>
      </c>
      <c r="AI63" s="39">
        <v>0</v>
      </c>
      <c r="AJ63" s="39">
        <v>0</v>
      </c>
      <c r="AK63" s="39">
        <v>0</v>
      </c>
      <c r="AL63" s="39">
        <v>3445</v>
      </c>
      <c r="AM63" s="39">
        <v>17130</v>
      </c>
      <c r="AN63" s="39">
        <v>78358</v>
      </c>
      <c r="AO63" s="39">
        <v>1075504.71</v>
      </c>
      <c r="AP63" s="39">
        <v>297.01</v>
      </c>
      <c r="AQ63" s="39">
        <v>517822.55</v>
      </c>
      <c r="AR63" s="39">
        <v>69158.539999999994</v>
      </c>
      <c r="AS63" s="39">
        <v>55347.360000000001</v>
      </c>
      <c r="AT63" s="39">
        <v>0</v>
      </c>
      <c r="AU63" s="39">
        <v>22905.81</v>
      </c>
      <c r="AV63" s="39">
        <v>3422.97</v>
      </c>
      <c r="AW63" s="39">
        <v>1329.36</v>
      </c>
      <c r="AX63" s="39">
        <v>546.66</v>
      </c>
      <c r="AY63" s="39">
        <v>0</v>
      </c>
      <c r="AZ63" s="39">
        <v>11792.88</v>
      </c>
      <c r="BA63" s="39">
        <v>180</v>
      </c>
      <c r="BB63" s="39">
        <v>2500.21</v>
      </c>
      <c r="BC63" s="39">
        <v>10642.81</v>
      </c>
      <c r="BD63" s="39">
        <v>21502.560000000001</v>
      </c>
      <c r="BE63" s="39">
        <v>6085.5</v>
      </c>
      <c r="BF63" s="39">
        <v>8425.7999999999993</v>
      </c>
      <c r="BG63" s="39">
        <v>53020.07</v>
      </c>
      <c r="BH63" s="39">
        <v>15812.03</v>
      </c>
      <c r="BI63" s="39">
        <v>0</v>
      </c>
      <c r="BJ63" s="39">
        <v>24487.32</v>
      </c>
      <c r="BK63" s="39">
        <v>13358.11</v>
      </c>
      <c r="BL63" s="39">
        <v>2452.44</v>
      </c>
      <c r="BM63" s="39">
        <v>61081.94</v>
      </c>
      <c r="BN63" s="39">
        <v>6847.5</v>
      </c>
      <c r="BO63" s="39">
        <v>64690.19</v>
      </c>
      <c r="BP63" s="39">
        <v>40349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0</v>
      </c>
      <c r="BY63" s="39">
        <v>6000</v>
      </c>
      <c r="BZ63" s="39">
        <v>0</v>
      </c>
      <c r="CA63" s="39">
        <v>0</v>
      </c>
      <c r="CC63" s="39">
        <v>0</v>
      </c>
      <c r="CD63" s="39">
        <v>0</v>
      </c>
      <c r="CE63" s="39">
        <v>110574</v>
      </c>
      <c r="CF63" s="39">
        <v>456307</v>
      </c>
      <c r="CG63" s="39">
        <v>0</v>
      </c>
      <c r="CH63" s="39">
        <v>1</v>
      </c>
      <c r="CI63" s="39">
        <v>0</v>
      </c>
    </row>
    <row r="64" spans="1:87" ht="26.4" x14ac:dyDescent="0.3">
      <c r="A64" s="39">
        <v>302</v>
      </c>
      <c r="B64" s="39">
        <v>3504</v>
      </c>
      <c r="C64" s="39" t="s">
        <v>160</v>
      </c>
      <c r="D64" s="39" t="s">
        <v>133</v>
      </c>
      <c r="E64" s="39"/>
      <c r="F64" s="39" t="s">
        <v>132</v>
      </c>
      <c r="G64" s="39">
        <v>0</v>
      </c>
      <c r="H64" s="39">
        <v>1</v>
      </c>
      <c r="I64" s="39" t="s">
        <v>131</v>
      </c>
      <c r="J64" s="39" t="s">
        <v>130</v>
      </c>
      <c r="K64" s="39" t="s">
        <v>128</v>
      </c>
      <c r="L64" s="39" t="s">
        <v>129</v>
      </c>
      <c r="M64" s="39" t="s">
        <v>128</v>
      </c>
      <c r="N64" s="39" t="s">
        <v>127</v>
      </c>
      <c r="O64" s="39" t="s">
        <v>126</v>
      </c>
      <c r="P64" s="39" t="s">
        <v>126</v>
      </c>
      <c r="Q64" s="39">
        <v>88111</v>
      </c>
      <c r="R64" s="39">
        <v>0</v>
      </c>
      <c r="S64" s="39">
        <v>0</v>
      </c>
      <c r="T64" s="39">
        <v>1972338.82</v>
      </c>
      <c r="U64" s="39">
        <v>0</v>
      </c>
      <c r="V64" s="39">
        <v>64423.56</v>
      </c>
      <c r="W64" s="39">
        <v>0</v>
      </c>
      <c r="X64" s="39">
        <v>72940.05</v>
      </c>
      <c r="Y64" s="39">
        <v>13531.12</v>
      </c>
      <c r="Z64" s="39">
        <v>0</v>
      </c>
      <c r="AA64" s="39">
        <v>0</v>
      </c>
      <c r="AB64" s="39">
        <v>52171.69</v>
      </c>
      <c r="AC64" s="39">
        <v>27187.79</v>
      </c>
      <c r="AD64" s="39">
        <v>300</v>
      </c>
      <c r="AE64" s="39">
        <v>0</v>
      </c>
      <c r="AF64" s="39">
        <v>-3701.16</v>
      </c>
      <c r="AG64" s="39">
        <v>6594.2</v>
      </c>
      <c r="AH64" s="39">
        <v>0</v>
      </c>
      <c r="AI64" s="39">
        <v>0</v>
      </c>
      <c r="AJ64" s="39">
        <v>0</v>
      </c>
      <c r="AK64" s="39">
        <v>2075.87</v>
      </c>
      <c r="AL64" s="39">
        <v>4923</v>
      </c>
      <c r="AM64" s="39">
        <v>19460</v>
      </c>
      <c r="AN64" s="39">
        <v>91995</v>
      </c>
      <c r="AO64" s="39">
        <v>1224084.07</v>
      </c>
      <c r="AP64" s="39">
        <v>0</v>
      </c>
      <c r="AQ64" s="39">
        <v>440974.6</v>
      </c>
      <c r="AR64" s="39">
        <v>26472.47</v>
      </c>
      <c r="AS64" s="39">
        <v>143020.47</v>
      </c>
      <c r="AT64" s="39">
        <v>0</v>
      </c>
      <c r="AU64" s="39">
        <v>59930.65</v>
      </c>
      <c r="AV64" s="39">
        <v>25430.43</v>
      </c>
      <c r="AW64" s="39">
        <v>5404.96</v>
      </c>
      <c r="AX64" s="39">
        <v>11320.61</v>
      </c>
      <c r="AY64" s="39">
        <v>2595</v>
      </c>
      <c r="AZ64" s="39">
        <v>21223.62</v>
      </c>
      <c r="BA64" s="39">
        <v>9921.9599999999991</v>
      </c>
      <c r="BB64" s="39">
        <v>27229.78</v>
      </c>
      <c r="BC64" s="39">
        <v>4417.8599999999997</v>
      </c>
      <c r="BD64" s="39">
        <v>19004.45</v>
      </c>
      <c r="BE64" s="39">
        <v>6746</v>
      </c>
      <c r="BF64" s="39">
        <v>13994.2</v>
      </c>
      <c r="BG64" s="39">
        <v>29312.42</v>
      </c>
      <c r="BH64" s="39">
        <v>10300.59</v>
      </c>
      <c r="BI64" s="39">
        <v>0</v>
      </c>
      <c r="BJ64" s="39">
        <v>13151.04</v>
      </c>
      <c r="BK64" s="39">
        <v>12754.17</v>
      </c>
      <c r="BL64" s="39">
        <v>4047.16</v>
      </c>
      <c r="BM64" s="39">
        <v>91204.08</v>
      </c>
      <c r="BN64" s="39">
        <v>36351</v>
      </c>
      <c r="BO64" s="39">
        <v>39856.15</v>
      </c>
      <c r="BP64" s="39">
        <v>61191.199999999997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0</v>
      </c>
      <c r="BY64" s="39">
        <v>6000</v>
      </c>
      <c r="BZ64" s="39">
        <v>0</v>
      </c>
      <c r="CA64" s="39">
        <v>0</v>
      </c>
      <c r="CC64" s="39">
        <v>0</v>
      </c>
      <c r="CD64" s="39">
        <v>0</v>
      </c>
      <c r="CE64" s="39">
        <v>72412</v>
      </c>
      <c r="CF64" s="39">
        <v>0</v>
      </c>
      <c r="CG64" s="39">
        <v>0</v>
      </c>
      <c r="CH64" s="39">
        <v>0</v>
      </c>
      <c r="CI64" s="39">
        <v>0</v>
      </c>
    </row>
    <row r="65" spans="1:87" ht="26.4" x14ac:dyDescent="0.3">
      <c r="A65" s="39">
        <v>302</v>
      </c>
      <c r="B65" s="39">
        <v>3506</v>
      </c>
      <c r="C65" s="39" t="s">
        <v>159</v>
      </c>
      <c r="D65" s="39" t="s">
        <v>133</v>
      </c>
      <c r="E65" s="39"/>
      <c r="F65" s="39" t="s">
        <v>132</v>
      </c>
      <c r="G65" s="39">
        <v>0</v>
      </c>
      <c r="H65" s="39">
        <v>0</v>
      </c>
      <c r="I65" s="39" t="s">
        <v>131</v>
      </c>
      <c r="J65" s="39" t="s">
        <v>130</v>
      </c>
      <c r="K65" s="39" t="s">
        <v>128</v>
      </c>
      <c r="L65" s="39" t="s">
        <v>129</v>
      </c>
      <c r="M65" s="39" t="s">
        <v>128</v>
      </c>
      <c r="N65" s="39" t="s">
        <v>127</v>
      </c>
      <c r="O65" s="39" t="s">
        <v>126</v>
      </c>
      <c r="P65" s="39" t="s">
        <v>126</v>
      </c>
      <c r="Q65" s="39">
        <v>115476</v>
      </c>
      <c r="R65" s="39">
        <v>0</v>
      </c>
      <c r="S65" s="39">
        <v>0</v>
      </c>
      <c r="T65" s="39">
        <v>1322223.22</v>
      </c>
      <c r="U65" s="39">
        <v>0</v>
      </c>
      <c r="V65" s="39">
        <v>60015.57</v>
      </c>
      <c r="W65" s="39">
        <v>0</v>
      </c>
      <c r="X65" s="39">
        <v>31590</v>
      </c>
      <c r="Y65" s="39">
        <v>14341.87</v>
      </c>
      <c r="Z65" s="39">
        <v>24621.63</v>
      </c>
      <c r="AA65" s="39">
        <v>12667.5</v>
      </c>
      <c r="AB65" s="39">
        <v>8945.66</v>
      </c>
      <c r="AC65" s="39">
        <v>2159.5500000000002</v>
      </c>
      <c r="AD65" s="39">
        <v>0</v>
      </c>
      <c r="AE65" s="39">
        <v>0</v>
      </c>
      <c r="AF65" s="39">
        <v>245</v>
      </c>
      <c r="AG65" s="39">
        <v>15088.3</v>
      </c>
      <c r="AH65" s="39">
        <v>0</v>
      </c>
      <c r="AI65" s="39">
        <v>0</v>
      </c>
      <c r="AJ65" s="39">
        <v>0</v>
      </c>
      <c r="AK65" s="39">
        <v>0</v>
      </c>
      <c r="AL65" s="39">
        <v>1733</v>
      </c>
      <c r="AM65" s="39">
        <v>13260</v>
      </c>
      <c r="AN65" s="39">
        <v>57075</v>
      </c>
      <c r="AO65" s="39">
        <v>717193.62</v>
      </c>
      <c r="AP65" s="39">
        <v>0</v>
      </c>
      <c r="AQ65" s="39">
        <v>294411.52000000002</v>
      </c>
      <c r="AR65" s="39">
        <v>72254.990000000005</v>
      </c>
      <c r="AS65" s="39">
        <v>77672.89</v>
      </c>
      <c r="AT65" s="39">
        <v>0</v>
      </c>
      <c r="AU65" s="39">
        <v>0</v>
      </c>
      <c r="AV65" s="39">
        <v>31135.040000000001</v>
      </c>
      <c r="AW65" s="39">
        <v>9800.4699999999993</v>
      </c>
      <c r="AX65" s="39">
        <v>475.15</v>
      </c>
      <c r="AY65" s="39">
        <v>0</v>
      </c>
      <c r="AZ65" s="39">
        <v>28056.79</v>
      </c>
      <c r="BA65" s="39">
        <v>5414</v>
      </c>
      <c r="BB65" s="39">
        <v>4343.8</v>
      </c>
      <c r="BC65" s="39">
        <v>1560.33</v>
      </c>
      <c r="BD65" s="39">
        <v>12264.86</v>
      </c>
      <c r="BE65" s="39">
        <v>3335</v>
      </c>
      <c r="BF65" s="39">
        <v>11137.03</v>
      </c>
      <c r="BG65" s="39">
        <v>9143.2199999999993</v>
      </c>
      <c r="BH65" s="39">
        <v>21572.880000000001</v>
      </c>
      <c r="BI65" s="39">
        <v>0</v>
      </c>
      <c r="BJ65" s="39">
        <v>9206.14</v>
      </c>
      <c r="BK65" s="39">
        <v>10652.9</v>
      </c>
      <c r="BL65" s="39">
        <v>4225.09</v>
      </c>
      <c r="BM65" s="39">
        <v>44297.16</v>
      </c>
      <c r="BN65" s="39">
        <v>10286</v>
      </c>
      <c r="BO65" s="39">
        <v>57742.559999999998</v>
      </c>
      <c r="BP65" s="39">
        <v>44843.86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0</v>
      </c>
      <c r="BY65" s="39">
        <v>6000</v>
      </c>
      <c r="BZ65" s="39">
        <v>0</v>
      </c>
      <c r="CA65" s="39">
        <v>0</v>
      </c>
      <c r="CC65" s="39">
        <v>0</v>
      </c>
      <c r="CD65" s="39">
        <v>0</v>
      </c>
      <c r="CE65" s="39">
        <v>47000</v>
      </c>
      <c r="CF65" s="39">
        <v>151417</v>
      </c>
      <c r="CG65" s="39">
        <v>0</v>
      </c>
      <c r="CH65" s="39">
        <v>0</v>
      </c>
      <c r="CI65" s="39">
        <v>0</v>
      </c>
    </row>
    <row r="66" spans="1:87" ht="26.4" x14ac:dyDescent="0.3">
      <c r="A66" s="39">
        <v>302</v>
      </c>
      <c r="B66" s="39">
        <v>3507</v>
      </c>
      <c r="C66" s="39" t="s">
        <v>158</v>
      </c>
      <c r="D66" s="39" t="s">
        <v>133</v>
      </c>
      <c r="E66" s="39"/>
      <c r="F66" s="39" t="s">
        <v>132</v>
      </c>
      <c r="G66" s="39">
        <v>0</v>
      </c>
      <c r="H66" s="39">
        <v>1</v>
      </c>
      <c r="I66" s="39" t="s">
        <v>131</v>
      </c>
      <c r="J66" s="39" t="s">
        <v>130</v>
      </c>
      <c r="K66" s="39" t="s">
        <v>128</v>
      </c>
      <c r="L66" s="39" t="s">
        <v>129</v>
      </c>
      <c r="M66" s="39" t="s">
        <v>128</v>
      </c>
      <c r="N66" s="39" t="s">
        <v>127</v>
      </c>
      <c r="O66" s="39" t="s">
        <v>126</v>
      </c>
      <c r="P66" s="39" t="s">
        <v>126</v>
      </c>
      <c r="Q66" s="39">
        <v>71684</v>
      </c>
      <c r="R66" s="39">
        <v>0</v>
      </c>
      <c r="S66" s="39">
        <v>0</v>
      </c>
      <c r="T66" s="39">
        <v>866951.63</v>
      </c>
      <c r="U66" s="39">
        <v>0</v>
      </c>
      <c r="V66" s="39">
        <v>58896.160000000003</v>
      </c>
      <c r="W66" s="39">
        <v>0</v>
      </c>
      <c r="X66" s="39">
        <v>31209.98</v>
      </c>
      <c r="Y66" s="39">
        <v>8885.76</v>
      </c>
      <c r="Z66" s="39">
        <v>0</v>
      </c>
      <c r="AA66" s="39">
        <v>615</v>
      </c>
      <c r="AB66" s="39">
        <v>2546.1999999999998</v>
      </c>
      <c r="AC66" s="39">
        <v>6681.83</v>
      </c>
      <c r="AD66" s="39">
        <v>5590.03</v>
      </c>
      <c r="AE66" s="39">
        <v>0</v>
      </c>
      <c r="AF66" s="39">
        <v>-5170</v>
      </c>
      <c r="AG66" s="39">
        <v>7053.25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8220</v>
      </c>
      <c r="AN66" s="39">
        <v>46437</v>
      </c>
      <c r="AO66" s="39">
        <v>546137.76</v>
      </c>
      <c r="AP66" s="39">
        <v>0</v>
      </c>
      <c r="AQ66" s="39">
        <v>130868.78</v>
      </c>
      <c r="AR66" s="39">
        <v>33037.120000000003</v>
      </c>
      <c r="AS66" s="39">
        <v>40266.199999999997</v>
      </c>
      <c r="AT66" s="39">
        <v>0</v>
      </c>
      <c r="AU66" s="39">
        <v>17589</v>
      </c>
      <c r="AV66" s="39">
        <v>2345.2800000000002</v>
      </c>
      <c r="AW66" s="39">
        <v>4491.79</v>
      </c>
      <c r="AX66" s="39">
        <v>5640.67</v>
      </c>
      <c r="AY66" s="39">
        <v>0</v>
      </c>
      <c r="AZ66" s="39">
        <v>16886.14</v>
      </c>
      <c r="BA66" s="39">
        <v>558.52</v>
      </c>
      <c r="BB66" s="39">
        <v>33453.53</v>
      </c>
      <c r="BC66" s="39">
        <v>1773.26</v>
      </c>
      <c r="BD66" s="39">
        <v>10604.68</v>
      </c>
      <c r="BE66" s="39">
        <v>3702</v>
      </c>
      <c r="BF66" s="39">
        <v>5695.83</v>
      </c>
      <c r="BG66" s="39">
        <v>10156.6</v>
      </c>
      <c r="BH66" s="39">
        <v>23798.58</v>
      </c>
      <c r="BI66" s="39">
        <v>0</v>
      </c>
      <c r="BJ66" s="39">
        <v>11784.58</v>
      </c>
      <c r="BK66" s="39">
        <v>7484.9</v>
      </c>
      <c r="BL66" s="39">
        <v>3134.33</v>
      </c>
      <c r="BM66" s="39">
        <v>32116.01</v>
      </c>
      <c r="BN66" s="39">
        <v>24212.55</v>
      </c>
      <c r="BO66" s="39">
        <v>76881.56</v>
      </c>
      <c r="BP66" s="39">
        <v>18082.669999999998</v>
      </c>
      <c r="BQ66" s="39">
        <v>11680.5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6000</v>
      </c>
      <c r="BZ66" s="39">
        <v>0</v>
      </c>
      <c r="CA66" s="39">
        <v>0</v>
      </c>
      <c r="CC66" s="39">
        <v>0</v>
      </c>
      <c r="CD66" s="39">
        <v>0</v>
      </c>
      <c r="CE66" s="39">
        <v>21204</v>
      </c>
      <c r="CF66" s="39">
        <v>16014</v>
      </c>
      <c r="CG66" s="39">
        <v>0</v>
      </c>
      <c r="CH66" s="39">
        <v>0</v>
      </c>
      <c r="CI66" s="39">
        <v>0</v>
      </c>
    </row>
    <row r="67" spans="1:87" ht="26.4" x14ac:dyDescent="0.3">
      <c r="A67" s="39">
        <v>302</v>
      </c>
      <c r="B67" s="39">
        <v>3509</v>
      </c>
      <c r="C67" s="39" t="s">
        <v>157</v>
      </c>
      <c r="D67" s="39" t="s">
        <v>133</v>
      </c>
      <c r="E67" s="39"/>
      <c r="F67" s="39" t="s">
        <v>132</v>
      </c>
      <c r="G67" s="39">
        <v>0</v>
      </c>
      <c r="H67" s="39">
        <v>2</v>
      </c>
      <c r="I67" s="39" t="s">
        <v>131</v>
      </c>
      <c r="J67" s="39" t="s">
        <v>130</v>
      </c>
      <c r="K67" s="39" t="s">
        <v>128</v>
      </c>
      <c r="L67" s="39" t="s">
        <v>129</v>
      </c>
      <c r="M67" s="39" t="s">
        <v>128</v>
      </c>
      <c r="N67" s="39" t="s">
        <v>127</v>
      </c>
      <c r="O67" s="39" t="s">
        <v>126</v>
      </c>
      <c r="P67" s="39" t="s">
        <v>126</v>
      </c>
      <c r="Q67" s="39">
        <v>-307185</v>
      </c>
      <c r="R67" s="39">
        <v>0</v>
      </c>
      <c r="S67" s="39">
        <v>0</v>
      </c>
      <c r="T67" s="39">
        <v>2401036.13</v>
      </c>
      <c r="U67" s="39">
        <v>0</v>
      </c>
      <c r="V67" s="39">
        <v>81987.56</v>
      </c>
      <c r="W67" s="39">
        <v>0</v>
      </c>
      <c r="X67" s="39">
        <v>114324.99</v>
      </c>
      <c r="Y67" s="39">
        <v>0</v>
      </c>
      <c r="Z67" s="39">
        <v>-38183</v>
      </c>
      <c r="AA67" s="39">
        <v>0</v>
      </c>
      <c r="AB67" s="39">
        <v>19133.240000000002</v>
      </c>
      <c r="AC67" s="39">
        <v>20702.52</v>
      </c>
      <c r="AD67" s="39">
        <v>1566.84</v>
      </c>
      <c r="AE67" s="39">
        <v>0</v>
      </c>
      <c r="AF67" s="39">
        <v>8387.0499999999993</v>
      </c>
      <c r="AG67" s="39">
        <v>5310</v>
      </c>
      <c r="AH67" s="39">
        <v>0</v>
      </c>
      <c r="AI67" s="39">
        <v>0</v>
      </c>
      <c r="AJ67" s="39">
        <v>0</v>
      </c>
      <c r="AK67" s="39">
        <v>0</v>
      </c>
      <c r="AL67" s="39">
        <v>11500</v>
      </c>
      <c r="AM67" s="39">
        <v>22680</v>
      </c>
      <c r="AN67" s="39">
        <v>112280.6</v>
      </c>
      <c r="AO67" s="39">
        <v>1356268.57</v>
      </c>
      <c r="AP67" s="39">
        <v>0</v>
      </c>
      <c r="AQ67" s="39">
        <v>502597.53</v>
      </c>
      <c r="AR67" s="39">
        <v>126790.61</v>
      </c>
      <c r="AS67" s="39">
        <v>135157.41</v>
      </c>
      <c r="AT67" s="39">
        <v>0</v>
      </c>
      <c r="AU67" s="39">
        <v>83810.67</v>
      </c>
      <c r="AV67" s="39">
        <v>8173.18</v>
      </c>
      <c r="AW67" s="39">
        <v>1231</v>
      </c>
      <c r="AX67" s="39">
        <v>2054.56</v>
      </c>
      <c r="AY67" s="39">
        <v>6332.88</v>
      </c>
      <c r="AZ67" s="39">
        <v>32104.19</v>
      </c>
      <c r="BA67" s="39">
        <v>0</v>
      </c>
      <c r="BB67" s="39">
        <v>3551.01</v>
      </c>
      <c r="BC67" s="39">
        <v>7322.53</v>
      </c>
      <c r="BD67" s="39">
        <v>39298.980000000003</v>
      </c>
      <c r="BE67" s="39">
        <v>12219</v>
      </c>
      <c r="BF67" s="39">
        <v>14893.1</v>
      </c>
      <c r="BG67" s="39">
        <v>57966.720000000001</v>
      </c>
      <c r="BH67" s="39">
        <v>22390.37</v>
      </c>
      <c r="BI67" s="39">
        <v>0</v>
      </c>
      <c r="BJ67" s="39">
        <v>20180</v>
      </c>
      <c r="BK67" s="39">
        <v>21483.61</v>
      </c>
      <c r="BL67" s="39">
        <v>2891.91</v>
      </c>
      <c r="BM67" s="39">
        <v>118629.35</v>
      </c>
      <c r="BN67" s="39">
        <v>15742</v>
      </c>
      <c r="BO67" s="39">
        <v>66975.97</v>
      </c>
      <c r="BP67" s="39">
        <v>29027.040000000001</v>
      </c>
      <c r="BQ67" s="39">
        <v>0</v>
      </c>
      <c r="BR67" s="39">
        <v>0</v>
      </c>
      <c r="BS67" s="39">
        <v>20917.740000000002</v>
      </c>
      <c r="BT67" s="39">
        <v>0</v>
      </c>
      <c r="BU67" s="39">
        <v>0</v>
      </c>
      <c r="BV67" s="39">
        <v>0</v>
      </c>
      <c r="BW67" s="39">
        <v>0</v>
      </c>
      <c r="BX67" s="39">
        <v>20917.740000000002</v>
      </c>
      <c r="BY67" s="39">
        <v>6000</v>
      </c>
      <c r="BZ67" s="39">
        <v>0</v>
      </c>
      <c r="CA67" s="39">
        <v>0</v>
      </c>
      <c r="CC67" s="39">
        <v>0</v>
      </c>
      <c r="CD67" s="39">
        <v>20917.740000000002</v>
      </c>
      <c r="CE67" s="39">
        <v>0</v>
      </c>
      <c r="CF67" s="39">
        <v>-254469</v>
      </c>
      <c r="CG67" s="39">
        <v>0</v>
      </c>
      <c r="CH67" s="39">
        <v>0</v>
      </c>
      <c r="CI67" s="39">
        <v>0</v>
      </c>
    </row>
    <row r="68" spans="1:87" ht="26.4" x14ac:dyDescent="0.3">
      <c r="A68" s="39">
        <v>302</v>
      </c>
      <c r="B68" s="39">
        <v>3510</v>
      </c>
      <c r="C68" s="39" t="s">
        <v>156</v>
      </c>
      <c r="D68" s="39" t="s">
        <v>133</v>
      </c>
      <c r="E68" s="39"/>
      <c r="F68" s="39" t="s">
        <v>132</v>
      </c>
      <c r="G68" s="39">
        <v>0</v>
      </c>
      <c r="H68" s="39">
        <v>0</v>
      </c>
      <c r="I68" s="39" t="s">
        <v>131</v>
      </c>
      <c r="J68" s="39" t="s">
        <v>130</v>
      </c>
      <c r="K68" s="39" t="s">
        <v>128</v>
      </c>
      <c r="L68" s="39" t="s">
        <v>129</v>
      </c>
      <c r="M68" s="39" t="s">
        <v>128</v>
      </c>
      <c r="N68" s="39" t="s">
        <v>127</v>
      </c>
      <c r="O68" s="39" t="s">
        <v>126</v>
      </c>
      <c r="P68" s="39" t="s">
        <v>126</v>
      </c>
      <c r="Q68" s="39">
        <v>267878</v>
      </c>
      <c r="R68" s="39">
        <v>0</v>
      </c>
      <c r="S68" s="39">
        <v>0</v>
      </c>
      <c r="T68" s="39">
        <v>1658739.57</v>
      </c>
      <c r="U68" s="39">
        <v>0</v>
      </c>
      <c r="V68" s="39">
        <v>84575.679999999993</v>
      </c>
      <c r="W68" s="39">
        <v>0</v>
      </c>
      <c r="X68" s="39">
        <v>61180</v>
      </c>
      <c r="Y68" s="39">
        <v>25713.759999999998</v>
      </c>
      <c r="Z68" s="39">
        <v>2483.25</v>
      </c>
      <c r="AA68" s="39">
        <v>633</v>
      </c>
      <c r="AB68" s="39">
        <v>10896.05</v>
      </c>
      <c r="AC68" s="39">
        <v>7614.93</v>
      </c>
      <c r="AD68" s="39">
        <v>10781.54</v>
      </c>
      <c r="AE68" s="39">
        <v>0</v>
      </c>
      <c r="AF68" s="39">
        <v>5407.66</v>
      </c>
      <c r="AG68" s="39">
        <v>25384.55</v>
      </c>
      <c r="AH68" s="39">
        <v>0</v>
      </c>
      <c r="AI68" s="39">
        <v>0</v>
      </c>
      <c r="AJ68" s="39">
        <v>0</v>
      </c>
      <c r="AK68" s="39">
        <v>0</v>
      </c>
      <c r="AL68" s="39">
        <v>1140</v>
      </c>
      <c r="AM68" s="39">
        <v>18480</v>
      </c>
      <c r="AN68" s="39">
        <v>75354</v>
      </c>
      <c r="AO68" s="39">
        <v>1071240.93</v>
      </c>
      <c r="AP68" s="39">
        <v>0</v>
      </c>
      <c r="AQ68" s="39">
        <v>242029.1</v>
      </c>
      <c r="AR68" s="39">
        <v>39000.870000000003</v>
      </c>
      <c r="AS68" s="39">
        <v>92327.07</v>
      </c>
      <c r="AT68" s="39">
        <v>0</v>
      </c>
      <c r="AU68" s="39">
        <v>10367.5</v>
      </c>
      <c r="AV68" s="39">
        <v>8015.46</v>
      </c>
      <c r="AW68" s="39">
        <v>2718.33</v>
      </c>
      <c r="AX68" s="39">
        <v>627.71</v>
      </c>
      <c r="AY68" s="39">
        <v>0</v>
      </c>
      <c r="AZ68" s="39">
        <v>12516.44</v>
      </c>
      <c r="BA68" s="39">
        <v>2234.0100000000002</v>
      </c>
      <c r="BB68" s="39">
        <v>26362.89</v>
      </c>
      <c r="BC68" s="39">
        <v>4287.8100000000004</v>
      </c>
      <c r="BD68" s="39">
        <v>25079.26</v>
      </c>
      <c r="BE68" s="39">
        <v>4407</v>
      </c>
      <c r="BF68" s="39">
        <v>10846.01</v>
      </c>
      <c r="BG68" s="39">
        <v>48939.93</v>
      </c>
      <c r="BH68" s="39">
        <v>8817.4500000000007</v>
      </c>
      <c r="BI68" s="39">
        <v>0</v>
      </c>
      <c r="BJ68" s="39">
        <v>14938.73</v>
      </c>
      <c r="BK68" s="39">
        <v>14625.62</v>
      </c>
      <c r="BL68" s="39">
        <v>1067.9000000000001</v>
      </c>
      <c r="BM68" s="39">
        <v>72190.179999999993</v>
      </c>
      <c r="BN68" s="39">
        <v>18650</v>
      </c>
      <c r="BO68" s="39">
        <v>198824.36</v>
      </c>
      <c r="BP68" s="39">
        <v>33003.43</v>
      </c>
      <c r="BQ68" s="39">
        <v>0</v>
      </c>
      <c r="BR68" s="39">
        <v>0</v>
      </c>
      <c r="BS68" s="39">
        <v>8079</v>
      </c>
      <c r="BT68" s="39">
        <v>0</v>
      </c>
      <c r="BU68" s="39">
        <v>0</v>
      </c>
      <c r="BV68" s="39">
        <v>0</v>
      </c>
      <c r="BW68" s="39">
        <v>0</v>
      </c>
      <c r="BX68" s="39">
        <v>8079</v>
      </c>
      <c r="BY68" s="39">
        <v>6000</v>
      </c>
      <c r="BZ68" s="39">
        <v>0</v>
      </c>
      <c r="CA68" s="39">
        <v>0</v>
      </c>
      <c r="CC68" s="39">
        <v>0</v>
      </c>
      <c r="CD68" s="39">
        <v>8079</v>
      </c>
      <c r="CE68" s="39">
        <v>130657</v>
      </c>
      <c r="CF68" s="39">
        <v>154408</v>
      </c>
      <c r="CG68" s="39">
        <v>0</v>
      </c>
      <c r="CH68" s="39">
        <v>0</v>
      </c>
      <c r="CI68" s="39">
        <v>0</v>
      </c>
    </row>
    <row r="69" spans="1:87" ht="26.4" x14ac:dyDescent="0.3">
      <c r="A69" s="39">
        <v>302</v>
      </c>
      <c r="B69" s="39">
        <v>3511</v>
      </c>
      <c r="C69" s="39" t="s">
        <v>155</v>
      </c>
      <c r="D69" s="39" t="s">
        <v>133</v>
      </c>
      <c r="E69" s="39"/>
      <c r="F69" s="39" t="s">
        <v>132</v>
      </c>
      <c r="G69" s="39">
        <v>0</v>
      </c>
      <c r="H69" s="39">
        <v>1</v>
      </c>
      <c r="I69" s="39" t="s">
        <v>131</v>
      </c>
      <c r="J69" s="39" t="s">
        <v>130</v>
      </c>
      <c r="K69" s="39" t="s">
        <v>128</v>
      </c>
      <c r="L69" s="39" t="s">
        <v>129</v>
      </c>
      <c r="M69" s="39" t="s">
        <v>128</v>
      </c>
      <c r="N69" s="39" t="s">
        <v>127</v>
      </c>
      <c r="O69" s="39" t="s">
        <v>126</v>
      </c>
      <c r="P69" s="39" t="s">
        <v>126</v>
      </c>
      <c r="Q69" s="39">
        <v>316779</v>
      </c>
      <c r="R69" s="39">
        <v>0</v>
      </c>
      <c r="S69" s="39">
        <v>1</v>
      </c>
      <c r="T69" s="39">
        <v>2122243.17</v>
      </c>
      <c r="U69" s="39">
        <v>0</v>
      </c>
      <c r="V69" s="39">
        <v>38087</v>
      </c>
      <c r="W69" s="39">
        <v>0</v>
      </c>
      <c r="X69" s="39">
        <v>154295</v>
      </c>
      <c r="Y69" s="39">
        <v>10831.32</v>
      </c>
      <c r="Z69" s="39">
        <v>2934.42</v>
      </c>
      <c r="AA69" s="39">
        <v>0</v>
      </c>
      <c r="AB69" s="39">
        <v>37185.68</v>
      </c>
      <c r="AC69" s="39">
        <v>14099.11</v>
      </c>
      <c r="AD69" s="39">
        <v>0</v>
      </c>
      <c r="AE69" s="39">
        <v>3000</v>
      </c>
      <c r="AF69" s="39">
        <v>-6209.42</v>
      </c>
      <c r="AG69" s="39">
        <v>1504.52</v>
      </c>
      <c r="AH69" s="39">
        <v>0</v>
      </c>
      <c r="AI69" s="39">
        <v>0</v>
      </c>
      <c r="AJ69" s="39">
        <v>0</v>
      </c>
      <c r="AK69" s="39">
        <v>0</v>
      </c>
      <c r="AL69" s="39">
        <v>7100</v>
      </c>
      <c r="AM69" s="39">
        <v>18900</v>
      </c>
      <c r="AN69" s="39">
        <v>70487</v>
      </c>
      <c r="AO69" s="39">
        <v>1203310.2</v>
      </c>
      <c r="AP69" s="39">
        <v>9390</v>
      </c>
      <c r="AQ69" s="39">
        <v>546141</v>
      </c>
      <c r="AR69" s="39">
        <v>41429</v>
      </c>
      <c r="AS69" s="39">
        <v>163267</v>
      </c>
      <c r="AT69" s="39">
        <v>0</v>
      </c>
      <c r="AU69" s="39">
        <v>12699.66</v>
      </c>
      <c r="AV69" s="39">
        <v>27936.07</v>
      </c>
      <c r="AW69" s="39">
        <v>3698.9</v>
      </c>
      <c r="AX69" s="39">
        <v>11408.12</v>
      </c>
      <c r="AY69" s="39">
        <v>0</v>
      </c>
      <c r="AZ69" s="39">
        <v>9845.4599999999991</v>
      </c>
      <c r="BA69" s="39">
        <v>459.26</v>
      </c>
      <c r="BB69" s="39">
        <v>43138.46</v>
      </c>
      <c r="BC69" s="39">
        <v>2617.67</v>
      </c>
      <c r="BD69" s="39">
        <v>19770.29</v>
      </c>
      <c r="BE69" s="39">
        <v>4186</v>
      </c>
      <c r="BF69" s="39">
        <v>8039.34</v>
      </c>
      <c r="BG69" s="39">
        <v>69110.97</v>
      </c>
      <c r="BH69" s="39">
        <v>36124.06</v>
      </c>
      <c r="BI69" s="39">
        <v>0</v>
      </c>
      <c r="BJ69" s="39">
        <v>19947.59</v>
      </c>
      <c r="BK69" s="39">
        <v>15730.06</v>
      </c>
      <c r="BL69" s="39">
        <v>30447.25</v>
      </c>
      <c r="BM69" s="39">
        <v>98771.04</v>
      </c>
      <c r="BN69" s="39">
        <v>69377.570000000007</v>
      </c>
      <c r="BO69" s="39">
        <v>103837.61</v>
      </c>
      <c r="BP69" s="39">
        <v>36587.22</v>
      </c>
      <c r="BQ69" s="39">
        <v>0</v>
      </c>
      <c r="BR69" s="39">
        <v>0</v>
      </c>
      <c r="BS69" s="39">
        <v>0</v>
      </c>
      <c r="BT69" s="39">
        <v>0</v>
      </c>
      <c r="BU69" s="39">
        <v>0</v>
      </c>
      <c r="BV69" s="39">
        <v>0</v>
      </c>
      <c r="BW69" s="39">
        <v>0</v>
      </c>
      <c r="BX69" s="39">
        <v>0</v>
      </c>
      <c r="BY69" s="39">
        <v>6000</v>
      </c>
      <c r="BZ69" s="39">
        <v>0</v>
      </c>
      <c r="CA69" s="39">
        <v>0</v>
      </c>
      <c r="CC69" s="39">
        <v>0</v>
      </c>
      <c r="CD69" s="39">
        <v>0</v>
      </c>
      <c r="CE69" s="39">
        <v>27232</v>
      </c>
      <c r="CF69" s="39">
        <v>176735</v>
      </c>
      <c r="CG69" s="39">
        <v>0</v>
      </c>
      <c r="CH69" s="39">
        <v>1</v>
      </c>
      <c r="CI69" s="39">
        <v>0</v>
      </c>
    </row>
    <row r="70" spans="1:87" ht="26.4" x14ac:dyDescent="0.3">
      <c r="A70" s="39">
        <v>302</v>
      </c>
      <c r="B70" s="39">
        <v>3512</v>
      </c>
      <c r="C70" s="39" t="s">
        <v>154</v>
      </c>
      <c r="D70" s="39" t="s">
        <v>133</v>
      </c>
      <c r="E70" s="39"/>
      <c r="F70" s="39" t="s">
        <v>132</v>
      </c>
      <c r="G70" s="39">
        <v>0</v>
      </c>
      <c r="H70" s="39">
        <v>1</v>
      </c>
      <c r="I70" s="39" t="s">
        <v>131</v>
      </c>
      <c r="J70" s="39" t="s">
        <v>130</v>
      </c>
      <c r="K70" s="39" t="s">
        <v>128</v>
      </c>
      <c r="L70" s="39" t="s">
        <v>129</v>
      </c>
      <c r="M70" s="39" t="s">
        <v>128</v>
      </c>
      <c r="N70" s="39" t="s">
        <v>127</v>
      </c>
      <c r="O70" s="39" t="s">
        <v>126</v>
      </c>
      <c r="P70" s="39" t="s">
        <v>126</v>
      </c>
      <c r="Q70" s="39">
        <v>345666</v>
      </c>
      <c r="R70" s="39">
        <v>0</v>
      </c>
      <c r="S70" s="39">
        <v>0</v>
      </c>
      <c r="T70" s="39">
        <v>1615643.73</v>
      </c>
      <c r="U70" s="39">
        <v>0</v>
      </c>
      <c r="V70" s="39">
        <v>43126.02</v>
      </c>
      <c r="W70" s="39">
        <v>0</v>
      </c>
      <c r="X70" s="39">
        <v>9415.01</v>
      </c>
      <c r="Y70" s="39">
        <v>0</v>
      </c>
      <c r="Z70" s="39">
        <v>0</v>
      </c>
      <c r="AA70" s="39">
        <v>0</v>
      </c>
      <c r="AB70" s="39">
        <v>76933.399999999994</v>
      </c>
      <c r="AC70" s="39">
        <v>55145.51</v>
      </c>
      <c r="AD70" s="39">
        <v>0</v>
      </c>
      <c r="AE70" s="39">
        <v>1192</v>
      </c>
      <c r="AF70" s="39">
        <v>-1579.86</v>
      </c>
      <c r="AG70" s="39">
        <v>394342.7</v>
      </c>
      <c r="AH70" s="39">
        <v>0</v>
      </c>
      <c r="AI70" s="39">
        <v>0</v>
      </c>
      <c r="AJ70" s="39">
        <v>0</v>
      </c>
      <c r="AK70" s="39">
        <v>0</v>
      </c>
      <c r="AL70" s="39">
        <v>0</v>
      </c>
      <c r="AM70" s="39">
        <v>17460</v>
      </c>
      <c r="AN70" s="39">
        <v>82439</v>
      </c>
      <c r="AO70" s="39">
        <v>1121043.9099999999</v>
      </c>
      <c r="AP70" s="39">
        <v>30247.73</v>
      </c>
      <c r="AQ70" s="39">
        <v>328832.76</v>
      </c>
      <c r="AR70" s="39">
        <v>63760.98</v>
      </c>
      <c r="AS70" s="39">
        <v>189762.83</v>
      </c>
      <c r="AT70" s="39">
        <v>0</v>
      </c>
      <c r="AU70" s="39">
        <v>70866.59</v>
      </c>
      <c r="AV70" s="39">
        <v>14370.38</v>
      </c>
      <c r="AW70" s="39">
        <v>2720.65</v>
      </c>
      <c r="AX70" s="39">
        <v>10346.48</v>
      </c>
      <c r="AY70" s="39">
        <v>0</v>
      </c>
      <c r="AZ70" s="39">
        <v>27820.39</v>
      </c>
      <c r="BA70" s="39">
        <v>0</v>
      </c>
      <c r="BB70" s="39">
        <v>37868.959999999999</v>
      </c>
      <c r="BC70" s="39">
        <v>2736.28</v>
      </c>
      <c r="BD70" s="39">
        <v>22889.23</v>
      </c>
      <c r="BE70" s="39">
        <v>13300</v>
      </c>
      <c r="BF70" s="39">
        <v>6840.98</v>
      </c>
      <c r="BG70" s="39">
        <v>27030.85</v>
      </c>
      <c r="BH70" s="39">
        <v>19058.150000000001</v>
      </c>
      <c r="BI70" s="39">
        <v>0</v>
      </c>
      <c r="BJ70" s="39">
        <v>15769.59</v>
      </c>
      <c r="BK70" s="39">
        <v>10920.82</v>
      </c>
      <c r="BL70" s="39">
        <v>6235.8</v>
      </c>
      <c r="BM70" s="39">
        <v>93509.99</v>
      </c>
      <c r="BN70" s="39">
        <v>3746.74</v>
      </c>
      <c r="BO70" s="39">
        <v>77897.77</v>
      </c>
      <c r="BP70" s="39">
        <v>41880.65</v>
      </c>
      <c r="BQ70" s="39">
        <v>0</v>
      </c>
      <c r="BR70" s="39">
        <v>0</v>
      </c>
      <c r="BS70" s="39">
        <v>0</v>
      </c>
      <c r="BT70" s="39">
        <v>0</v>
      </c>
      <c r="BU70" s="39">
        <v>0</v>
      </c>
      <c r="BV70" s="39">
        <v>0</v>
      </c>
      <c r="BW70" s="39">
        <v>0</v>
      </c>
      <c r="BX70" s="39">
        <v>0</v>
      </c>
      <c r="BY70" s="39">
        <v>6000</v>
      </c>
      <c r="BZ70" s="39">
        <v>0</v>
      </c>
      <c r="CA70" s="39">
        <v>0</v>
      </c>
      <c r="CC70" s="39">
        <v>0</v>
      </c>
      <c r="CD70" s="39">
        <v>0</v>
      </c>
      <c r="CE70" s="39">
        <v>15599</v>
      </c>
      <c r="CF70" s="39">
        <v>384726</v>
      </c>
      <c r="CG70" s="39">
        <v>0</v>
      </c>
      <c r="CH70" s="39">
        <v>0</v>
      </c>
      <c r="CI70" s="39">
        <v>0</v>
      </c>
    </row>
    <row r="71" spans="1:87" ht="26.4" x14ac:dyDescent="0.3">
      <c r="A71" s="39">
        <v>302</v>
      </c>
      <c r="B71" s="39">
        <v>3513</v>
      </c>
      <c r="C71" s="39" t="s">
        <v>153</v>
      </c>
      <c r="D71" s="39" t="s">
        <v>133</v>
      </c>
      <c r="E71" s="39"/>
      <c r="F71" s="39" t="s">
        <v>132</v>
      </c>
      <c r="G71" s="39">
        <v>0</v>
      </c>
      <c r="H71" s="39">
        <v>0</v>
      </c>
      <c r="I71" s="39" t="s">
        <v>131</v>
      </c>
      <c r="J71" s="39" t="s">
        <v>130</v>
      </c>
      <c r="K71" s="39" t="s">
        <v>128</v>
      </c>
      <c r="L71" s="39" t="s">
        <v>129</v>
      </c>
      <c r="M71" s="39" t="s">
        <v>128</v>
      </c>
      <c r="N71" s="39" t="s">
        <v>127</v>
      </c>
      <c r="O71" s="39" t="s">
        <v>126</v>
      </c>
      <c r="P71" s="39" t="s">
        <v>126</v>
      </c>
      <c r="Q71" s="39">
        <v>-43976</v>
      </c>
      <c r="R71" s="39">
        <v>0</v>
      </c>
      <c r="S71" s="39">
        <v>0</v>
      </c>
      <c r="T71" s="39">
        <v>1702903.12</v>
      </c>
      <c r="U71" s="39">
        <v>0</v>
      </c>
      <c r="V71" s="39">
        <v>91899.65</v>
      </c>
      <c r="W71" s="39">
        <v>0</v>
      </c>
      <c r="X71" s="39">
        <v>21520</v>
      </c>
      <c r="Y71" s="39">
        <v>58048.59</v>
      </c>
      <c r="Z71" s="39">
        <v>0</v>
      </c>
      <c r="AA71" s="39">
        <v>0</v>
      </c>
      <c r="AB71" s="39">
        <v>1678.47</v>
      </c>
      <c r="AC71" s="39">
        <v>6017.89</v>
      </c>
      <c r="AD71" s="39">
        <v>4975.76</v>
      </c>
      <c r="AE71" s="39">
        <v>0</v>
      </c>
      <c r="AF71" s="39">
        <v>15693.61</v>
      </c>
      <c r="AG71" s="39">
        <v>135080</v>
      </c>
      <c r="AH71" s="39">
        <v>0</v>
      </c>
      <c r="AI71" s="39">
        <v>0</v>
      </c>
      <c r="AJ71" s="39">
        <v>0</v>
      </c>
      <c r="AK71" s="39">
        <v>0</v>
      </c>
      <c r="AL71" s="39">
        <v>20779</v>
      </c>
      <c r="AM71" s="39">
        <v>17740</v>
      </c>
      <c r="AN71" s="39">
        <v>94557.95</v>
      </c>
      <c r="AO71" s="39">
        <v>1228690.31</v>
      </c>
      <c r="AP71" s="39">
        <v>0</v>
      </c>
      <c r="AQ71" s="39">
        <v>212363.81</v>
      </c>
      <c r="AR71" s="39">
        <v>36444.36</v>
      </c>
      <c r="AS71" s="39">
        <v>146562.25</v>
      </c>
      <c r="AT71" s="39">
        <v>0</v>
      </c>
      <c r="AU71" s="39">
        <v>21936.18</v>
      </c>
      <c r="AV71" s="39">
        <v>0</v>
      </c>
      <c r="AW71" s="39">
        <v>273</v>
      </c>
      <c r="AX71" s="39">
        <v>634.39</v>
      </c>
      <c r="AY71" s="39">
        <v>0</v>
      </c>
      <c r="AZ71" s="39">
        <v>7755.28</v>
      </c>
      <c r="BA71" s="39">
        <v>70</v>
      </c>
      <c r="BB71" s="39">
        <v>40555.050000000003</v>
      </c>
      <c r="BC71" s="39">
        <v>5580.57</v>
      </c>
      <c r="BD71" s="39">
        <v>24954.080000000002</v>
      </c>
      <c r="BE71" s="39">
        <v>4686.5</v>
      </c>
      <c r="BF71" s="39">
        <v>74059.350000000006</v>
      </c>
      <c r="BG71" s="39">
        <v>50802.25</v>
      </c>
      <c r="BH71" s="39">
        <v>7249.55</v>
      </c>
      <c r="BI71" s="39">
        <v>0</v>
      </c>
      <c r="BJ71" s="39">
        <v>9754.9500000000007</v>
      </c>
      <c r="BK71" s="39">
        <v>3248.66</v>
      </c>
      <c r="BL71" s="39">
        <v>18571.32</v>
      </c>
      <c r="BM71" s="39">
        <v>77498.720000000001</v>
      </c>
      <c r="BN71" s="39">
        <v>0</v>
      </c>
      <c r="BO71" s="39">
        <v>102132.5</v>
      </c>
      <c r="BP71" s="39">
        <v>24696.560000000001</v>
      </c>
      <c r="BQ71" s="39">
        <v>0</v>
      </c>
      <c r="BR71" s="39">
        <v>0</v>
      </c>
      <c r="BS71" s="39">
        <v>2300.4</v>
      </c>
      <c r="BT71" s="39">
        <v>0</v>
      </c>
      <c r="BU71" s="39">
        <v>0</v>
      </c>
      <c r="BV71" s="39">
        <v>0</v>
      </c>
      <c r="BW71" s="39">
        <v>9423</v>
      </c>
      <c r="BX71" s="39">
        <v>2300.4</v>
      </c>
      <c r="BY71" s="39">
        <v>6000</v>
      </c>
      <c r="BZ71" s="39">
        <v>0</v>
      </c>
      <c r="CA71" s="39">
        <v>0</v>
      </c>
      <c r="CC71" s="39">
        <v>0</v>
      </c>
      <c r="CD71" s="39">
        <v>11723.4</v>
      </c>
      <c r="CE71" s="39">
        <v>23302</v>
      </c>
      <c r="CF71" s="39">
        <v>2796</v>
      </c>
      <c r="CG71" s="39">
        <v>0</v>
      </c>
      <c r="CH71" s="39">
        <v>0</v>
      </c>
      <c r="CI71" s="39">
        <v>0</v>
      </c>
    </row>
    <row r="72" spans="1:87" ht="26.4" x14ac:dyDescent="0.3">
      <c r="A72" s="39">
        <v>302</v>
      </c>
      <c r="B72" s="39">
        <v>3514</v>
      </c>
      <c r="C72" s="39" t="s">
        <v>152</v>
      </c>
      <c r="D72" s="39" t="s">
        <v>133</v>
      </c>
      <c r="E72" s="39"/>
      <c r="F72" s="39" t="s">
        <v>132</v>
      </c>
      <c r="G72" s="39">
        <v>0</v>
      </c>
      <c r="H72" s="39">
        <v>0</v>
      </c>
      <c r="I72" s="39" t="s">
        <v>131</v>
      </c>
      <c r="J72" s="39" t="s">
        <v>130</v>
      </c>
      <c r="K72" s="39" t="s">
        <v>128</v>
      </c>
      <c r="L72" s="39" t="s">
        <v>129</v>
      </c>
      <c r="M72" s="39" t="s">
        <v>128</v>
      </c>
      <c r="N72" s="39" t="s">
        <v>127</v>
      </c>
      <c r="O72" s="39" t="s">
        <v>126</v>
      </c>
      <c r="P72" s="39" t="s">
        <v>126</v>
      </c>
      <c r="Q72" s="39">
        <v>84501</v>
      </c>
      <c r="R72" s="39">
        <v>0</v>
      </c>
      <c r="S72" s="39">
        <v>0</v>
      </c>
      <c r="T72" s="39">
        <v>1003693.85</v>
      </c>
      <c r="U72" s="39">
        <v>0</v>
      </c>
      <c r="V72" s="39">
        <v>27309.87</v>
      </c>
      <c r="W72" s="39">
        <v>0</v>
      </c>
      <c r="X72" s="39">
        <v>75320</v>
      </c>
      <c r="Y72" s="39">
        <v>7641.32</v>
      </c>
      <c r="Z72" s="39">
        <v>0</v>
      </c>
      <c r="AA72" s="39">
        <v>0</v>
      </c>
      <c r="AB72" s="39">
        <v>7684.44</v>
      </c>
      <c r="AC72" s="39">
        <v>2195.63</v>
      </c>
      <c r="AD72" s="39">
        <v>8587.58</v>
      </c>
      <c r="AE72" s="39">
        <v>0</v>
      </c>
      <c r="AF72" s="39">
        <v>3647.67</v>
      </c>
      <c r="AG72" s="39">
        <v>1302</v>
      </c>
      <c r="AH72" s="39">
        <v>0</v>
      </c>
      <c r="AI72" s="39">
        <v>0</v>
      </c>
      <c r="AJ72" s="39">
        <v>0</v>
      </c>
      <c r="AK72" s="39">
        <v>0</v>
      </c>
      <c r="AL72" s="39">
        <v>9611</v>
      </c>
      <c r="AM72" s="39">
        <v>1380</v>
      </c>
      <c r="AN72" s="39">
        <v>38800</v>
      </c>
      <c r="AO72" s="39">
        <v>736360.76</v>
      </c>
      <c r="AP72" s="39">
        <v>0</v>
      </c>
      <c r="AQ72" s="39">
        <v>136724.46</v>
      </c>
      <c r="AR72" s="39">
        <v>64554.31</v>
      </c>
      <c r="AS72" s="39">
        <v>46981.19</v>
      </c>
      <c r="AT72" s="39">
        <v>0</v>
      </c>
      <c r="AU72" s="39">
        <v>3286.08</v>
      </c>
      <c r="AV72" s="39">
        <v>2557</v>
      </c>
      <c r="AW72" s="39">
        <v>1844.98</v>
      </c>
      <c r="AX72" s="39">
        <v>328.95</v>
      </c>
      <c r="AY72" s="39">
        <v>0</v>
      </c>
      <c r="AZ72" s="39">
        <v>8682.36</v>
      </c>
      <c r="BA72" s="39">
        <v>1903</v>
      </c>
      <c r="BB72" s="39">
        <v>4003.43</v>
      </c>
      <c r="BC72" s="39">
        <v>0</v>
      </c>
      <c r="BD72" s="39">
        <v>6415.79</v>
      </c>
      <c r="BE72" s="39">
        <v>0</v>
      </c>
      <c r="BF72" s="39">
        <v>3787.1</v>
      </c>
      <c r="BG72" s="39">
        <v>17182.84</v>
      </c>
      <c r="BH72" s="39">
        <v>9835.06</v>
      </c>
      <c r="BI72" s="39">
        <v>0</v>
      </c>
      <c r="BJ72" s="39">
        <v>10273.469999999999</v>
      </c>
      <c r="BK72" s="39">
        <v>5082.9799999999996</v>
      </c>
      <c r="BL72" s="39">
        <v>8017.48</v>
      </c>
      <c r="BM72" s="39">
        <v>36971.9</v>
      </c>
      <c r="BN72" s="39">
        <v>6527.75</v>
      </c>
      <c r="BO72" s="39">
        <v>48804.69</v>
      </c>
      <c r="BP72" s="39">
        <v>32975.78</v>
      </c>
      <c r="BQ72" s="39">
        <v>0</v>
      </c>
      <c r="BR72" s="39">
        <v>0</v>
      </c>
      <c r="BS72" s="39">
        <v>0</v>
      </c>
      <c r="BT72" s="39">
        <v>0</v>
      </c>
      <c r="BU72" s="39">
        <v>0</v>
      </c>
      <c r="BV72" s="39">
        <v>0</v>
      </c>
      <c r="BW72" s="39">
        <v>0</v>
      </c>
      <c r="BX72" s="39">
        <v>0</v>
      </c>
      <c r="BY72" s="39">
        <v>6000</v>
      </c>
      <c r="BZ72" s="39">
        <v>0</v>
      </c>
      <c r="CA72" s="39">
        <v>0</v>
      </c>
      <c r="CC72" s="39">
        <v>0</v>
      </c>
      <c r="CD72" s="39">
        <v>0</v>
      </c>
      <c r="CE72" s="39">
        <v>0</v>
      </c>
      <c r="CF72" s="39">
        <v>78573</v>
      </c>
      <c r="CG72" s="39">
        <v>0</v>
      </c>
      <c r="CH72" s="39">
        <v>0</v>
      </c>
      <c r="CI72" s="39">
        <v>0</v>
      </c>
    </row>
    <row r="73" spans="1:87" ht="26.4" x14ac:dyDescent="0.3">
      <c r="A73" s="39">
        <v>302</v>
      </c>
      <c r="B73" s="39">
        <v>3516</v>
      </c>
      <c r="C73" s="39" t="s">
        <v>151</v>
      </c>
      <c r="D73" s="39" t="s">
        <v>133</v>
      </c>
      <c r="E73" s="39"/>
      <c r="F73" s="39" t="s">
        <v>132</v>
      </c>
      <c r="G73" s="39">
        <v>0</v>
      </c>
      <c r="H73" s="39">
        <v>1</v>
      </c>
      <c r="I73" s="39" t="s">
        <v>131</v>
      </c>
      <c r="J73" s="39" t="s">
        <v>130</v>
      </c>
      <c r="K73" s="39" t="s">
        <v>128</v>
      </c>
      <c r="L73" s="39" t="s">
        <v>129</v>
      </c>
      <c r="M73" s="39" t="s">
        <v>128</v>
      </c>
      <c r="N73" s="39" t="s">
        <v>127</v>
      </c>
      <c r="O73" s="39" t="s">
        <v>126</v>
      </c>
      <c r="P73" s="39" t="s">
        <v>126</v>
      </c>
      <c r="Q73" s="39">
        <v>3778</v>
      </c>
      <c r="R73" s="39">
        <v>0</v>
      </c>
      <c r="S73" s="39">
        <v>0</v>
      </c>
      <c r="T73" s="39">
        <v>1044304.24</v>
      </c>
      <c r="U73" s="39">
        <v>0</v>
      </c>
      <c r="V73" s="39">
        <v>56863.34</v>
      </c>
      <c r="W73" s="39">
        <v>0</v>
      </c>
      <c r="X73" s="39">
        <v>23490.02</v>
      </c>
      <c r="Y73" s="39">
        <v>47677</v>
      </c>
      <c r="Z73" s="39">
        <v>2511.1999999999998</v>
      </c>
      <c r="AA73" s="39">
        <v>0</v>
      </c>
      <c r="AB73" s="39">
        <v>4219.5</v>
      </c>
      <c r="AC73" s="39">
        <v>1237.81</v>
      </c>
      <c r="AD73" s="39">
        <v>0</v>
      </c>
      <c r="AE73" s="39">
        <v>8530</v>
      </c>
      <c r="AF73" s="39">
        <v>0</v>
      </c>
      <c r="AG73" s="39">
        <v>278983.59999999998</v>
      </c>
      <c r="AH73" s="39">
        <v>0</v>
      </c>
      <c r="AI73" s="39">
        <v>0</v>
      </c>
      <c r="AJ73" s="39">
        <v>0</v>
      </c>
      <c r="AK73" s="39">
        <v>0</v>
      </c>
      <c r="AL73" s="39">
        <v>184</v>
      </c>
      <c r="AM73" s="39">
        <v>9500</v>
      </c>
      <c r="AN73" s="39">
        <v>50847</v>
      </c>
      <c r="AO73" s="39">
        <v>859236.39</v>
      </c>
      <c r="AP73" s="39">
        <v>0</v>
      </c>
      <c r="AQ73" s="39">
        <v>265994.59000000003</v>
      </c>
      <c r="AR73" s="39">
        <v>62393.34</v>
      </c>
      <c r="AS73" s="39">
        <v>100665.96</v>
      </c>
      <c r="AT73" s="39">
        <v>0</v>
      </c>
      <c r="AU73" s="39">
        <v>35420.339999999997</v>
      </c>
      <c r="AV73" s="39">
        <v>807.74</v>
      </c>
      <c r="AW73" s="39">
        <v>2917</v>
      </c>
      <c r="AX73" s="39">
        <v>324.18</v>
      </c>
      <c r="AY73" s="39">
        <v>824.4</v>
      </c>
      <c r="AZ73" s="39">
        <v>16947.63</v>
      </c>
      <c r="BA73" s="39">
        <v>1047.99</v>
      </c>
      <c r="BB73" s="39">
        <v>1440.91</v>
      </c>
      <c r="BC73" s="39">
        <v>3566.84</v>
      </c>
      <c r="BD73" s="39">
        <v>14714.24</v>
      </c>
      <c r="BE73" s="39">
        <v>16598.400000000001</v>
      </c>
      <c r="BF73" s="39">
        <v>54687.360000000001</v>
      </c>
      <c r="BG73" s="39">
        <v>16356.77</v>
      </c>
      <c r="BH73" s="39">
        <v>11711.63</v>
      </c>
      <c r="BI73" s="39">
        <v>0</v>
      </c>
      <c r="BJ73" s="39">
        <v>6040.52</v>
      </c>
      <c r="BK73" s="39">
        <v>5050.8500000000004</v>
      </c>
      <c r="BL73" s="39">
        <v>637.07000000000005</v>
      </c>
      <c r="BM73" s="39">
        <v>24875.88</v>
      </c>
      <c r="BN73" s="39">
        <v>10083.5</v>
      </c>
      <c r="BO73" s="39">
        <v>15274</v>
      </c>
      <c r="BP73" s="39">
        <v>17685.18</v>
      </c>
      <c r="BQ73" s="39">
        <v>0</v>
      </c>
      <c r="BR73" s="39">
        <v>0</v>
      </c>
      <c r="BS73" s="39">
        <v>0</v>
      </c>
      <c r="BT73" s="39">
        <v>0</v>
      </c>
      <c r="BU73" s="39">
        <v>0</v>
      </c>
      <c r="BV73" s="39">
        <v>0</v>
      </c>
      <c r="BW73" s="39">
        <v>0</v>
      </c>
      <c r="BX73" s="39">
        <v>0</v>
      </c>
      <c r="BY73" s="39">
        <v>6000</v>
      </c>
      <c r="BZ73" s="39">
        <v>0</v>
      </c>
      <c r="CA73" s="39">
        <v>0</v>
      </c>
      <c r="CC73" s="39">
        <v>0</v>
      </c>
      <c r="CD73" s="39">
        <v>0</v>
      </c>
      <c r="CE73" s="39">
        <v>8000</v>
      </c>
      <c r="CF73" s="39">
        <v>-21177</v>
      </c>
      <c r="CG73" s="39">
        <v>0</v>
      </c>
      <c r="CH73" s="39">
        <v>0</v>
      </c>
      <c r="CI73" s="39">
        <v>0</v>
      </c>
    </row>
    <row r="74" spans="1:87" ht="26.4" x14ac:dyDescent="0.3">
      <c r="A74" s="39">
        <v>302</v>
      </c>
      <c r="B74" s="39">
        <v>3518</v>
      </c>
      <c r="C74" s="39" t="s">
        <v>150</v>
      </c>
      <c r="D74" s="39" t="s">
        <v>133</v>
      </c>
      <c r="E74" s="39"/>
      <c r="F74" s="39" t="s">
        <v>132</v>
      </c>
      <c r="G74" s="39">
        <v>0</v>
      </c>
      <c r="H74" s="39">
        <v>0</v>
      </c>
      <c r="I74" s="39" t="s">
        <v>131</v>
      </c>
      <c r="J74" s="39" t="s">
        <v>130</v>
      </c>
      <c r="K74" s="39" t="s">
        <v>128</v>
      </c>
      <c r="L74" s="39" t="s">
        <v>129</v>
      </c>
      <c r="M74" s="39" t="s">
        <v>128</v>
      </c>
      <c r="N74" s="39" t="s">
        <v>127</v>
      </c>
      <c r="O74" s="39" t="s">
        <v>126</v>
      </c>
      <c r="P74" s="39" t="s">
        <v>126</v>
      </c>
      <c r="Q74" s="39">
        <v>58297</v>
      </c>
      <c r="R74" s="39">
        <v>0</v>
      </c>
      <c r="S74" s="39">
        <v>0</v>
      </c>
      <c r="T74" s="39">
        <v>2244953.65</v>
      </c>
      <c r="U74" s="39">
        <v>0</v>
      </c>
      <c r="V74" s="39">
        <v>28643.49</v>
      </c>
      <c r="W74" s="39">
        <v>0</v>
      </c>
      <c r="X74" s="39">
        <v>195584.98</v>
      </c>
      <c r="Y74" s="39">
        <v>71940.399999999994</v>
      </c>
      <c r="Z74" s="39">
        <v>0</v>
      </c>
      <c r="AA74" s="39">
        <v>10723.7</v>
      </c>
      <c r="AB74" s="39">
        <v>5403.34</v>
      </c>
      <c r="AC74" s="39">
        <v>4684.54</v>
      </c>
      <c r="AD74" s="39">
        <v>20439.25</v>
      </c>
      <c r="AE74" s="39">
        <v>0</v>
      </c>
      <c r="AF74" s="39">
        <v>2493</v>
      </c>
      <c r="AG74" s="39">
        <v>7647.5</v>
      </c>
      <c r="AH74" s="39">
        <v>0</v>
      </c>
      <c r="AI74" s="39">
        <v>0</v>
      </c>
      <c r="AJ74" s="39">
        <v>0</v>
      </c>
      <c r="AK74" s="39">
        <v>0</v>
      </c>
      <c r="AL74" s="39">
        <v>9590</v>
      </c>
      <c r="AM74" s="39">
        <v>18200</v>
      </c>
      <c r="AN74" s="39">
        <v>79279</v>
      </c>
      <c r="AO74" s="39">
        <v>1241615.05</v>
      </c>
      <c r="AP74" s="39">
        <v>2896.53</v>
      </c>
      <c r="AQ74" s="39">
        <v>668534.23</v>
      </c>
      <c r="AR74" s="39">
        <v>19242.18</v>
      </c>
      <c r="AS74" s="39">
        <v>35119.74</v>
      </c>
      <c r="AT74" s="39">
        <v>0</v>
      </c>
      <c r="AU74" s="39">
        <v>98289.1</v>
      </c>
      <c r="AV74" s="39">
        <v>27376.37</v>
      </c>
      <c r="AW74" s="39">
        <v>4246.95</v>
      </c>
      <c r="AX74" s="39">
        <v>11150.86</v>
      </c>
      <c r="AY74" s="39">
        <v>0</v>
      </c>
      <c r="AZ74" s="39">
        <v>23137.94</v>
      </c>
      <c r="BA74" s="39">
        <v>2287.08</v>
      </c>
      <c r="BB74" s="39">
        <v>54179.5</v>
      </c>
      <c r="BC74" s="39">
        <v>4131.13</v>
      </c>
      <c r="BD74" s="39">
        <v>35362.18</v>
      </c>
      <c r="BE74" s="39">
        <v>35328</v>
      </c>
      <c r="BF74" s="39">
        <v>13272.81</v>
      </c>
      <c r="BG74" s="39">
        <v>31928.04</v>
      </c>
      <c r="BH74" s="39">
        <v>20721.18</v>
      </c>
      <c r="BI74" s="39">
        <v>0</v>
      </c>
      <c r="BJ74" s="39">
        <v>23951.81</v>
      </c>
      <c r="BK74" s="39">
        <v>10916.33</v>
      </c>
      <c r="BL74" s="39">
        <v>6080.96</v>
      </c>
      <c r="BM74" s="39">
        <v>71823.3</v>
      </c>
      <c r="BN74" s="39">
        <v>52844.800000000003</v>
      </c>
      <c r="BO74" s="39">
        <v>91568.79</v>
      </c>
      <c r="BP74" s="39">
        <v>44871.99</v>
      </c>
      <c r="BQ74" s="39">
        <v>0</v>
      </c>
      <c r="BR74" s="39">
        <v>0</v>
      </c>
      <c r="BS74" s="39">
        <v>67103</v>
      </c>
      <c r="BT74" s="39">
        <v>0</v>
      </c>
      <c r="BU74" s="39">
        <v>0</v>
      </c>
      <c r="BV74" s="39">
        <v>8880</v>
      </c>
      <c r="BW74" s="39">
        <v>0</v>
      </c>
      <c r="BX74" s="39">
        <v>67103</v>
      </c>
      <c r="BY74" s="39">
        <v>6000</v>
      </c>
      <c r="BZ74" s="39">
        <v>0</v>
      </c>
      <c r="CA74" s="39">
        <v>60761.43</v>
      </c>
      <c r="CC74" s="39">
        <v>0</v>
      </c>
      <c r="CD74" s="39">
        <v>14338.57</v>
      </c>
      <c r="CE74" s="39">
        <v>8102</v>
      </c>
      <c r="CF74" s="39">
        <v>51798</v>
      </c>
      <c r="CG74" s="39">
        <v>0</v>
      </c>
      <c r="CH74" s="39">
        <v>883</v>
      </c>
      <c r="CI74" s="39">
        <v>0</v>
      </c>
    </row>
    <row r="75" spans="1:87" x14ac:dyDescent="0.3">
      <c r="A75" s="39">
        <v>302</v>
      </c>
      <c r="B75" s="39">
        <v>3520</v>
      </c>
      <c r="C75" s="39" t="s">
        <v>149</v>
      </c>
      <c r="D75" s="39" t="s">
        <v>133</v>
      </c>
      <c r="E75" s="39"/>
      <c r="F75" s="39" t="s">
        <v>132</v>
      </c>
      <c r="G75" s="39">
        <v>0</v>
      </c>
      <c r="H75" s="39">
        <v>1</v>
      </c>
      <c r="I75" s="39" t="s">
        <v>131</v>
      </c>
      <c r="J75" s="39" t="s">
        <v>130</v>
      </c>
      <c r="K75" s="39" t="s">
        <v>128</v>
      </c>
      <c r="L75" s="39" t="s">
        <v>129</v>
      </c>
      <c r="M75" s="39" t="s">
        <v>128</v>
      </c>
      <c r="N75" s="39" t="s">
        <v>127</v>
      </c>
      <c r="O75" s="39" t="s">
        <v>126</v>
      </c>
      <c r="P75" s="39" t="s">
        <v>126</v>
      </c>
      <c r="Q75" s="39">
        <v>137442</v>
      </c>
      <c r="R75" s="39">
        <v>0</v>
      </c>
      <c r="S75" s="39">
        <v>0</v>
      </c>
      <c r="T75" s="39">
        <v>1670311.02</v>
      </c>
      <c r="U75" s="39">
        <v>0</v>
      </c>
      <c r="V75" s="39">
        <v>95356.26</v>
      </c>
      <c r="W75" s="39">
        <v>0</v>
      </c>
      <c r="X75" s="39">
        <v>3690.5</v>
      </c>
      <c r="Y75" s="39">
        <v>23748.97</v>
      </c>
      <c r="Z75" s="39">
        <v>0</v>
      </c>
      <c r="AA75" s="39">
        <v>11343</v>
      </c>
      <c r="AB75" s="39">
        <v>16717.080000000002</v>
      </c>
      <c r="AC75" s="39">
        <v>36001.699999999997</v>
      </c>
      <c r="AD75" s="39">
        <v>1106.94</v>
      </c>
      <c r="AE75" s="39">
        <v>0</v>
      </c>
      <c r="AF75" s="39">
        <v>-13852.83</v>
      </c>
      <c r="AG75" s="39">
        <v>557445.31999999995</v>
      </c>
      <c r="AH75" s="39">
        <v>0</v>
      </c>
      <c r="AI75" s="39">
        <v>0</v>
      </c>
      <c r="AJ75" s="39">
        <v>0</v>
      </c>
      <c r="AK75" s="39">
        <v>0</v>
      </c>
      <c r="AL75" s="39">
        <v>1528</v>
      </c>
      <c r="AM75" s="39">
        <v>19600</v>
      </c>
      <c r="AN75" s="39">
        <v>97254</v>
      </c>
      <c r="AO75" s="39">
        <v>1170952.1200000001</v>
      </c>
      <c r="AP75" s="39">
        <v>0</v>
      </c>
      <c r="AQ75" s="39">
        <v>518030.51</v>
      </c>
      <c r="AR75" s="39">
        <v>44439.51</v>
      </c>
      <c r="AS75" s="39">
        <v>139921.32</v>
      </c>
      <c r="AT75" s="39">
        <v>0</v>
      </c>
      <c r="AU75" s="39">
        <v>28817.24</v>
      </c>
      <c r="AV75" s="39">
        <v>8527.36</v>
      </c>
      <c r="AW75" s="39">
        <v>1401.3</v>
      </c>
      <c r="AX75" s="39">
        <v>12300.76</v>
      </c>
      <c r="AY75" s="39">
        <v>0</v>
      </c>
      <c r="AZ75" s="39">
        <v>27525.64</v>
      </c>
      <c r="BA75" s="39">
        <v>1035</v>
      </c>
      <c r="BB75" s="39">
        <v>43422.91</v>
      </c>
      <c r="BC75" s="39">
        <v>10643.88</v>
      </c>
      <c r="BD75" s="39">
        <v>32929.25</v>
      </c>
      <c r="BE75" s="39">
        <v>12448.8</v>
      </c>
      <c r="BF75" s="39">
        <v>105037.44</v>
      </c>
      <c r="BG75" s="39">
        <v>78642.240000000005</v>
      </c>
      <c r="BH75" s="39">
        <v>14737.17</v>
      </c>
      <c r="BI75" s="39">
        <v>0</v>
      </c>
      <c r="BJ75" s="39">
        <v>9294.94</v>
      </c>
      <c r="BK75" s="39">
        <v>40063.050000000003</v>
      </c>
      <c r="BL75" s="39">
        <v>0</v>
      </c>
      <c r="BM75" s="39">
        <v>82346.600000000006</v>
      </c>
      <c r="BN75" s="39">
        <v>47479.53</v>
      </c>
      <c r="BO75" s="39">
        <v>58138.89</v>
      </c>
      <c r="BP75" s="39">
        <v>31146.5</v>
      </c>
      <c r="BQ75" s="39">
        <v>0</v>
      </c>
      <c r="BR75" s="39">
        <v>0</v>
      </c>
      <c r="BS75" s="39">
        <v>0</v>
      </c>
      <c r="BT75" s="39">
        <v>0</v>
      </c>
      <c r="BU75" s="39">
        <v>0</v>
      </c>
      <c r="BV75" s="39">
        <v>0</v>
      </c>
      <c r="BW75" s="39">
        <v>0</v>
      </c>
      <c r="BX75" s="39">
        <v>0</v>
      </c>
      <c r="BY75" s="39">
        <v>6000</v>
      </c>
      <c r="BZ75" s="39">
        <v>0</v>
      </c>
      <c r="CA75" s="39">
        <v>0</v>
      </c>
      <c r="CC75" s="39">
        <v>0</v>
      </c>
      <c r="CD75" s="39">
        <v>0</v>
      </c>
      <c r="CE75" s="39">
        <v>36005</v>
      </c>
      <c r="CF75" s="39">
        <v>102405</v>
      </c>
      <c r="CG75" s="39">
        <v>0</v>
      </c>
      <c r="CH75" s="39">
        <v>0</v>
      </c>
      <c r="CI75" s="39">
        <v>0</v>
      </c>
    </row>
    <row r="76" spans="1:87" ht="39.6" x14ac:dyDescent="0.3">
      <c r="A76" s="39">
        <v>302</v>
      </c>
      <c r="B76" s="39">
        <v>3521</v>
      </c>
      <c r="C76" s="39" t="s">
        <v>148</v>
      </c>
      <c r="D76" s="39" t="s">
        <v>133</v>
      </c>
      <c r="E76" s="39"/>
      <c r="F76" s="39" t="s">
        <v>132</v>
      </c>
      <c r="G76" s="39">
        <v>0</v>
      </c>
      <c r="H76" s="39">
        <v>2</v>
      </c>
      <c r="I76" s="39" t="s">
        <v>131</v>
      </c>
      <c r="J76" s="39" t="s">
        <v>130</v>
      </c>
      <c r="K76" s="39" t="s">
        <v>128</v>
      </c>
      <c r="L76" s="39" t="s">
        <v>129</v>
      </c>
      <c r="M76" s="39" t="s">
        <v>128</v>
      </c>
      <c r="N76" s="39" t="s">
        <v>127</v>
      </c>
      <c r="O76" s="39" t="s">
        <v>126</v>
      </c>
      <c r="P76" s="39" t="s">
        <v>126</v>
      </c>
      <c r="Q76" s="39">
        <v>372397</v>
      </c>
      <c r="R76" s="39">
        <v>0</v>
      </c>
      <c r="S76" s="39">
        <v>0</v>
      </c>
      <c r="T76" s="39">
        <v>7930719</v>
      </c>
      <c r="U76" s="39">
        <v>413008</v>
      </c>
      <c r="V76" s="39">
        <v>223596</v>
      </c>
      <c r="W76" s="39">
        <v>0</v>
      </c>
      <c r="X76" s="39">
        <v>509422</v>
      </c>
      <c r="Y76" s="39">
        <v>27857</v>
      </c>
      <c r="Z76" s="39">
        <v>6815</v>
      </c>
      <c r="AA76" s="39">
        <v>1330</v>
      </c>
      <c r="AB76" s="39">
        <v>8168</v>
      </c>
      <c r="AC76" s="39">
        <v>40138</v>
      </c>
      <c r="AD76" s="39">
        <v>0</v>
      </c>
      <c r="AE76" s="39">
        <v>0</v>
      </c>
      <c r="AF76" s="39">
        <v>-2306</v>
      </c>
      <c r="AG76" s="39">
        <v>6537</v>
      </c>
      <c r="AH76" s="39">
        <v>0</v>
      </c>
      <c r="AI76" s="39">
        <v>0</v>
      </c>
      <c r="AJ76" s="39">
        <v>0</v>
      </c>
      <c r="AK76" s="39">
        <v>0</v>
      </c>
      <c r="AL76" s="39">
        <v>13804</v>
      </c>
      <c r="AM76" s="39">
        <v>66410</v>
      </c>
      <c r="AN76" s="39">
        <v>140538</v>
      </c>
      <c r="AO76" s="39">
        <v>4889259</v>
      </c>
      <c r="AP76" s="39">
        <v>0</v>
      </c>
      <c r="AQ76" s="39">
        <v>1031013</v>
      </c>
      <c r="AR76" s="39">
        <v>199972</v>
      </c>
      <c r="AS76" s="39">
        <v>651023</v>
      </c>
      <c r="AT76" s="39">
        <v>0</v>
      </c>
      <c r="AU76" s="39">
        <v>67454</v>
      </c>
      <c r="AV76" s="39">
        <v>87067</v>
      </c>
      <c r="AW76" s="39">
        <v>25839</v>
      </c>
      <c r="AX76" s="39">
        <v>2165</v>
      </c>
      <c r="AY76" s="39">
        <v>100</v>
      </c>
      <c r="AZ76" s="39">
        <v>67790</v>
      </c>
      <c r="BA76" s="39">
        <v>13950</v>
      </c>
      <c r="BB76" s="39">
        <v>123345</v>
      </c>
      <c r="BC76" s="39">
        <v>27312</v>
      </c>
      <c r="BD76" s="39">
        <v>83187</v>
      </c>
      <c r="BE76" s="39">
        <v>43198</v>
      </c>
      <c r="BF76" s="39">
        <v>62773</v>
      </c>
      <c r="BG76" s="39">
        <v>176640</v>
      </c>
      <c r="BH76" s="39">
        <v>91894</v>
      </c>
      <c r="BI76" s="39">
        <v>40497</v>
      </c>
      <c r="BJ76" s="39">
        <v>77262</v>
      </c>
      <c r="BK76" s="39">
        <v>40915</v>
      </c>
      <c r="BL76" s="39">
        <v>7555</v>
      </c>
      <c r="BM76" s="39">
        <v>176898</v>
      </c>
      <c r="BN76" s="39">
        <v>388614</v>
      </c>
      <c r="BO76" s="39">
        <v>224857</v>
      </c>
      <c r="BP76" s="39">
        <v>81916</v>
      </c>
      <c r="BQ76" s="39">
        <v>0</v>
      </c>
      <c r="BR76" s="39">
        <v>0</v>
      </c>
      <c r="BS76" s="39">
        <v>47063</v>
      </c>
      <c r="BT76" s="39">
        <v>0</v>
      </c>
      <c r="BU76" s="39">
        <v>0</v>
      </c>
      <c r="BV76" s="39">
        <v>0</v>
      </c>
      <c r="BW76" s="39">
        <v>0</v>
      </c>
      <c r="BX76" s="39">
        <v>20721</v>
      </c>
      <c r="BY76" s="39">
        <v>6000</v>
      </c>
      <c r="BZ76" s="39">
        <v>0</v>
      </c>
      <c r="CA76" s="39">
        <v>0</v>
      </c>
      <c r="CC76" s="39">
        <v>0</v>
      </c>
      <c r="CD76" s="39">
        <v>20721</v>
      </c>
      <c r="CE76" s="39">
        <v>144035</v>
      </c>
      <c r="CF76" s="39">
        <v>884840</v>
      </c>
      <c r="CG76" s="39">
        <v>0</v>
      </c>
      <c r="CH76" s="39">
        <v>0</v>
      </c>
      <c r="CI76" s="39">
        <v>0</v>
      </c>
    </row>
    <row r="77" spans="1:87" x14ac:dyDescent="0.3">
      <c r="A77" s="39">
        <v>302</v>
      </c>
      <c r="B77" s="39">
        <v>3523</v>
      </c>
      <c r="C77" s="39" t="s">
        <v>147</v>
      </c>
      <c r="D77" s="39" t="s">
        <v>133</v>
      </c>
      <c r="E77" s="39"/>
      <c r="F77" s="39" t="s">
        <v>132</v>
      </c>
      <c r="G77" s="39">
        <v>0</v>
      </c>
      <c r="H77" s="39">
        <v>0</v>
      </c>
      <c r="I77" s="39" t="s">
        <v>131</v>
      </c>
      <c r="J77" s="39" t="s">
        <v>130</v>
      </c>
      <c r="K77" s="39" t="s">
        <v>128</v>
      </c>
      <c r="L77" s="39" t="s">
        <v>129</v>
      </c>
      <c r="M77" s="39" t="s">
        <v>128</v>
      </c>
      <c r="N77" s="39" t="s">
        <v>127</v>
      </c>
      <c r="O77" s="39" t="s">
        <v>126</v>
      </c>
      <c r="P77" s="39" t="s">
        <v>126</v>
      </c>
      <c r="Q77" s="39">
        <v>174316</v>
      </c>
      <c r="R77" s="39">
        <v>0</v>
      </c>
      <c r="S77" s="39">
        <v>23857</v>
      </c>
      <c r="T77" s="39">
        <v>3098952.47</v>
      </c>
      <c r="U77" s="39">
        <v>0</v>
      </c>
      <c r="V77" s="39">
        <v>102793.02</v>
      </c>
      <c r="W77" s="39">
        <v>0</v>
      </c>
      <c r="X77" s="39">
        <v>161710.01999999999</v>
      </c>
      <c r="Y77" s="39">
        <v>13536.44</v>
      </c>
      <c r="Z77" s="39">
        <v>900</v>
      </c>
      <c r="AA77" s="39">
        <v>52091.11</v>
      </c>
      <c r="AB77" s="39">
        <v>0</v>
      </c>
      <c r="AC77" s="39">
        <v>21848.43</v>
      </c>
      <c r="AD77" s="39">
        <v>0</v>
      </c>
      <c r="AE77" s="39">
        <v>5076.32</v>
      </c>
      <c r="AF77" s="39">
        <v>19843.5</v>
      </c>
      <c r="AG77" s="39">
        <v>33538.42</v>
      </c>
      <c r="AH77" s="39">
        <v>0</v>
      </c>
      <c r="AI77" s="39">
        <v>0</v>
      </c>
      <c r="AJ77" s="39">
        <v>0</v>
      </c>
      <c r="AK77" s="39">
        <v>0</v>
      </c>
      <c r="AL77" s="39">
        <v>17550</v>
      </c>
      <c r="AM77" s="39">
        <v>28980</v>
      </c>
      <c r="AN77" s="39">
        <v>109777</v>
      </c>
      <c r="AO77" s="39">
        <v>1799452.8</v>
      </c>
      <c r="AP77" s="39">
        <v>0</v>
      </c>
      <c r="AQ77" s="39">
        <v>956976.87</v>
      </c>
      <c r="AR77" s="39">
        <v>147339.81</v>
      </c>
      <c r="AS77" s="39">
        <v>133687.67999999999</v>
      </c>
      <c r="AT77" s="39">
        <v>0</v>
      </c>
      <c r="AU77" s="39">
        <v>159093.26999999999</v>
      </c>
      <c r="AV77" s="39">
        <v>19181.87</v>
      </c>
      <c r="AW77" s="39">
        <v>240</v>
      </c>
      <c r="AX77" s="39">
        <v>983.22</v>
      </c>
      <c r="AY77" s="39">
        <v>1987.39</v>
      </c>
      <c r="AZ77" s="39">
        <v>17583.11</v>
      </c>
      <c r="BA77" s="39">
        <v>213.14</v>
      </c>
      <c r="BB77" s="39">
        <v>9790.3799999999992</v>
      </c>
      <c r="BC77" s="39">
        <v>7980.79</v>
      </c>
      <c r="BD77" s="39">
        <v>34295.769999999997</v>
      </c>
      <c r="BE77" s="39">
        <v>56924</v>
      </c>
      <c r="BF77" s="39">
        <v>9921.75</v>
      </c>
      <c r="BG77" s="39">
        <v>56686.95</v>
      </c>
      <c r="BH77" s="39">
        <v>12034.14</v>
      </c>
      <c r="BI77" s="39">
        <v>0</v>
      </c>
      <c r="BJ77" s="39">
        <v>19149.97</v>
      </c>
      <c r="BK77" s="39">
        <v>17973.330000000002</v>
      </c>
      <c r="BL77" s="39">
        <v>382.63</v>
      </c>
      <c r="BM77" s="39">
        <v>117330.52</v>
      </c>
      <c r="BN77" s="39">
        <v>5660.24</v>
      </c>
      <c r="BO77" s="39">
        <v>73741</v>
      </c>
      <c r="BP77" s="39">
        <v>43548.1</v>
      </c>
      <c r="BQ77" s="39">
        <v>0</v>
      </c>
      <c r="BR77" s="39">
        <v>0</v>
      </c>
      <c r="BS77" s="39">
        <v>0</v>
      </c>
      <c r="BT77" s="39">
        <v>0</v>
      </c>
      <c r="BU77" s="39">
        <v>0</v>
      </c>
      <c r="BV77" s="39">
        <v>11612</v>
      </c>
      <c r="BW77" s="39">
        <v>0</v>
      </c>
      <c r="BX77" s="39">
        <v>0</v>
      </c>
      <c r="BY77" s="39">
        <v>6000</v>
      </c>
      <c r="BZ77" s="39">
        <v>0</v>
      </c>
      <c r="CA77" s="39">
        <v>0</v>
      </c>
      <c r="CC77" s="39">
        <v>0</v>
      </c>
      <c r="CD77" s="39">
        <v>21975</v>
      </c>
      <c r="CE77" s="39">
        <v>7318</v>
      </c>
      <c r="CF77" s="39">
        <v>131436</v>
      </c>
      <c r="CG77" s="39">
        <v>13494</v>
      </c>
      <c r="CH77" s="39">
        <v>0</v>
      </c>
      <c r="CI77" s="39">
        <v>0</v>
      </c>
    </row>
    <row r="78" spans="1:87" x14ac:dyDescent="0.3">
      <c r="A78" s="39">
        <v>302</v>
      </c>
      <c r="B78" s="39">
        <v>3524</v>
      </c>
      <c r="C78" s="39" t="s">
        <v>146</v>
      </c>
      <c r="D78" s="39" t="s">
        <v>133</v>
      </c>
      <c r="E78" s="39"/>
      <c r="F78" s="39" t="s">
        <v>132</v>
      </c>
      <c r="G78" s="39">
        <v>0</v>
      </c>
      <c r="H78" s="39">
        <v>1</v>
      </c>
      <c r="I78" s="39" t="s">
        <v>131</v>
      </c>
      <c r="J78" s="39" t="s">
        <v>130</v>
      </c>
      <c r="K78" s="39" t="s">
        <v>128</v>
      </c>
      <c r="L78" s="39" t="s">
        <v>129</v>
      </c>
      <c r="M78" s="39" t="s">
        <v>128</v>
      </c>
      <c r="N78" s="39" t="s">
        <v>127</v>
      </c>
      <c r="O78" s="39" t="s">
        <v>126</v>
      </c>
      <c r="P78" s="39" t="s">
        <v>126</v>
      </c>
      <c r="Q78" s="39">
        <v>697</v>
      </c>
      <c r="R78" s="39">
        <v>0</v>
      </c>
      <c r="S78" s="39">
        <v>0</v>
      </c>
      <c r="T78" s="39">
        <v>985986.06</v>
      </c>
      <c r="U78" s="39">
        <v>0</v>
      </c>
      <c r="V78" s="39">
        <v>59590.07</v>
      </c>
      <c r="W78" s="39">
        <v>0</v>
      </c>
      <c r="X78" s="39">
        <v>16139.98</v>
      </c>
      <c r="Y78" s="39">
        <v>38463.01</v>
      </c>
      <c r="Z78" s="39">
        <v>10434.18</v>
      </c>
      <c r="AA78" s="39">
        <v>1200</v>
      </c>
      <c r="AB78" s="39">
        <v>48325.96</v>
      </c>
      <c r="AC78" s="39">
        <v>2201.7800000000002</v>
      </c>
      <c r="AD78" s="39">
        <v>0</v>
      </c>
      <c r="AE78" s="39">
        <v>0</v>
      </c>
      <c r="AF78" s="39">
        <v>1687.18</v>
      </c>
      <c r="AG78" s="39">
        <v>227521.26</v>
      </c>
      <c r="AH78" s="39">
        <v>0</v>
      </c>
      <c r="AI78" s="39">
        <v>0</v>
      </c>
      <c r="AJ78" s="39">
        <v>0</v>
      </c>
      <c r="AK78" s="39">
        <v>0</v>
      </c>
      <c r="AL78" s="39">
        <v>2730</v>
      </c>
      <c r="AM78" s="39">
        <v>8780</v>
      </c>
      <c r="AN78" s="39">
        <v>51897</v>
      </c>
      <c r="AO78" s="39">
        <v>933399.12</v>
      </c>
      <c r="AP78" s="39">
        <v>0</v>
      </c>
      <c r="AQ78" s="39">
        <v>259401.04</v>
      </c>
      <c r="AR78" s="39">
        <v>26444.94</v>
      </c>
      <c r="AS78" s="39">
        <v>78365.22</v>
      </c>
      <c r="AT78" s="39">
        <v>0</v>
      </c>
      <c r="AU78" s="39">
        <v>10922.63</v>
      </c>
      <c r="AV78" s="39">
        <v>10046.469999999999</v>
      </c>
      <c r="AW78" s="39">
        <v>695</v>
      </c>
      <c r="AX78" s="39">
        <v>297.17</v>
      </c>
      <c r="AY78" s="39">
        <v>0</v>
      </c>
      <c r="AZ78" s="39">
        <v>63663.4</v>
      </c>
      <c r="BA78" s="39">
        <v>1316.88</v>
      </c>
      <c r="BB78" s="39">
        <v>26874.3</v>
      </c>
      <c r="BC78" s="39">
        <v>95.83</v>
      </c>
      <c r="BD78" s="39">
        <v>14830.32</v>
      </c>
      <c r="BE78" s="39">
        <v>7714</v>
      </c>
      <c r="BF78" s="39">
        <v>47166.84</v>
      </c>
      <c r="BG78" s="39">
        <v>29915.8</v>
      </c>
      <c r="BH78" s="39">
        <v>11588.58</v>
      </c>
      <c r="BI78" s="39">
        <v>0</v>
      </c>
      <c r="BJ78" s="39">
        <v>25632.37</v>
      </c>
      <c r="BK78" s="39">
        <v>17968.02</v>
      </c>
      <c r="BL78" s="39">
        <v>3134.14</v>
      </c>
      <c r="BM78" s="39">
        <v>36858.31</v>
      </c>
      <c r="BN78" s="39">
        <v>0</v>
      </c>
      <c r="BO78" s="39">
        <v>16117.1</v>
      </c>
      <c r="BP78" s="39">
        <v>39025</v>
      </c>
      <c r="BQ78" s="39">
        <v>0</v>
      </c>
      <c r="BR78" s="39">
        <v>0</v>
      </c>
      <c r="BS78" s="39">
        <v>0</v>
      </c>
      <c r="BT78" s="39">
        <v>0</v>
      </c>
      <c r="BU78" s="39">
        <v>0</v>
      </c>
      <c r="BV78" s="39">
        <v>0</v>
      </c>
      <c r="BW78" s="39">
        <v>19851.36</v>
      </c>
      <c r="BX78" s="39">
        <v>0</v>
      </c>
      <c r="BY78" s="39">
        <v>6000</v>
      </c>
      <c r="BZ78" s="39">
        <v>0</v>
      </c>
      <c r="CA78" s="39">
        <v>0</v>
      </c>
      <c r="CC78" s="39">
        <v>0</v>
      </c>
      <c r="CD78" s="39">
        <v>19851.36</v>
      </c>
      <c r="CE78" s="39">
        <v>35538</v>
      </c>
      <c r="CF78" s="39">
        <v>-241357</v>
      </c>
      <c r="CG78" s="39">
        <v>0</v>
      </c>
      <c r="CH78" s="39">
        <v>0</v>
      </c>
      <c r="CI78" s="39">
        <v>0</v>
      </c>
    </row>
    <row r="79" spans="1:87" ht="26.4" x14ac:dyDescent="0.3">
      <c r="A79" s="39">
        <v>302</v>
      </c>
      <c r="B79" s="39">
        <v>4003</v>
      </c>
      <c r="C79" s="39" t="s">
        <v>145</v>
      </c>
      <c r="D79" s="39" t="s">
        <v>133</v>
      </c>
      <c r="E79" s="39"/>
      <c r="F79" s="39" t="s">
        <v>132</v>
      </c>
      <c r="G79" s="39">
        <v>0</v>
      </c>
      <c r="H79" s="39">
        <v>0</v>
      </c>
      <c r="I79" s="39" t="s">
        <v>131</v>
      </c>
      <c r="J79" s="39" t="s">
        <v>130</v>
      </c>
      <c r="K79" s="39" t="s">
        <v>128</v>
      </c>
      <c r="L79" s="39" t="s">
        <v>129</v>
      </c>
      <c r="M79" s="39" t="s">
        <v>128</v>
      </c>
      <c r="N79" s="39" t="s">
        <v>127</v>
      </c>
      <c r="O79" s="39" t="s">
        <v>126</v>
      </c>
      <c r="P79" s="39" t="s">
        <v>126</v>
      </c>
      <c r="Q79" s="39">
        <v>70327</v>
      </c>
      <c r="R79" s="39">
        <v>0</v>
      </c>
      <c r="S79" s="39">
        <v>33260</v>
      </c>
      <c r="T79" s="39">
        <v>5253767.47</v>
      </c>
      <c r="U79" s="39">
        <v>0</v>
      </c>
      <c r="V79" s="39">
        <v>264928.55</v>
      </c>
      <c r="W79" s="39">
        <v>0</v>
      </c>
      <c r="X79" s="39">
        <v>309144.96999999997</v>
      </c>
      <c r="Y79" s="39">
        <v>22707.599999999999</v>
      </c>
      <c r="Z79" s="39">
        <v>0</v>
      </c>
      <c r="AA79" s="39">
        <v>0</v>
      </c>
      <c r="AB79" s="39">
        <v>557.57000000000005</v>
      </c>
      <c r="AC79" s="39">
        <v>50778.61</v>
      </c>
      <c r="AD79" s="39">
        <v>0</v>
      </c>
      <c r="AE79" s="39">
        <v>51459.16</v>
      </c>
      <c r="AF79" s="39">
        <v>2277.85</v>
      </c>
      <c r="AG79" s="39">
        <v>50550.85</v>
      </c>
      <c r="AH79" s="39">
        <v>0</v>
      </c>
      <c r="AI79" s="39">
        <v>0</v>
      </c>
      <c r="AJ79" s="39">
        <v>0</v>
      </c>
      <c r="AK79" s="39">
        <v>0</v>
      </c>
      <c r="AL79" s="39">
        <v>7594</v>
      </c>
      <c r="AM79" s="39">
        <v>35450</v>
      </c>
      <c r="AN79" s="39">
        <v>6750</v>
      </c>
      <c r="AO79" s="39">
        <v>3601084.47</v>
      </c>
      <c r="AP79" s="39">
        <v>0</v>
      </c>
      <c r="AQ79" s="39">
        <v>783555.57</v>
      </c>
      <c r="AR79" s="39">
        <v>97850.5</v>
      </c>
      <c r="AS79" s="39">
        <v>433273.02</v>
      </c>
      <c r="AT79" s="39">
        <v>0</v>
      </c>
      <c r="AU79" s="39">
        <v>18839.73</v>
      </c>
      <c r="AV79" s="39">
        <v>51365.43</v>
      </c>
      <c r="AW79" s="39">
        <v>15225.13</v>
      </c>
      <c r="AX79" s="39">
        <v>1187.04</v>
      </c>
      <c r="AY79" s="39">
        <v>0</v>
      </c>
      <c r="AZ79" s="39">
        <v>83303.03</v>
      </c>
      <c r="BA79" s="39">
        <v>10337.25</v>
      </c>
      <c r="BB79" s="39">
        <v>79236.86</v>
      </c>
      <c r="BC79" s="39">
        <v>11141</v>
      </c>
      <c r="BD79" s="39">
        <v>63190.84</v>
      </c>
      <c r="BE79" s="39">
        <v>60648</v>
      </c>
      <c r="BF79" s="39">
        <v>44020.6</v>
      </c>
      <c r="BG79" s="39">
        <v>77071.199999999997</v>
      </c>
      <c r="BH79" s="39">
        <v>90962.55</v>
      </c>
      <c r="BI79" s="39">
        <v>52938.66</v>
      </c>
      <c r="BJ79" s="39">
        <v>17475.47</v>
      </c>
      <c r="BK79" s="39">
        <v>31245.32</v>
      </c>
      <c r="BL79" s="39">
        <v>0</v>
      </c>
      <c r="BM79" s="39">
        <v>109384.45</v>
      </c>
      <c r="BN79" s="39">
        <v>35749</v>
      </c>
      <c r="BO79" s="39">
        <v>90850.76</v>
      </c>
      <c r="BP79" s="39">
        <v>19478.75</v>
      </c>
      <c r="BQ79" s="39">
        <v>0</v>
      </c>
      <c r="BR79" s="39">
        <v>0</v>
      </c>
      <c r="BS79" s="39">
        <v>0</v>
      </c>
      <c r="BT79" s="39">
        <v>0</v>
      </c>
      <c r="BU79" s="39">
        <v>0</v>
      </c>
      <c r="BV79" s="39">
        <v>17213</v>
      </c>
      <c r="BW79" s="39">
        <v>0</v>
      </c>
      <c r="BX79" s="39">
        <v>0</v>
      </c>
      <c r="BY79" s="39">
        <v>6000</v>
      </c>
      <c r="BZ79" s="39">
        <v>0</v>
      </c>
      <c r="CA79" s="39">
        <v>5077</v>
      </c>
      <c r="CC79" s="39">
        <v>0</v>
      </c>
      <c r="CD79" s="39">
        <v>13858</v>
      </c>
      <c r="CE79" s="39">
        <v>38430</v>
      </c>
      <c r="CF79" s="39">
        <v>208449</v>
      </c>
      <c r="CG79" s="39">
        <v>31538</v>
      </c>
      <c r="CH79" s="39">
        <v>0</v>
      </c>
      <c r="CI79" s="39">
        <v>0</v>
      </c>
    </row>
    <row r="80" spans="1:87" ht="26.4" x14ac:dyDescent="0.3">
      <c r="A80" s="39">
        <v>302</v>
      </c>
      <c r="B80" s="39">
        <v>4004</v>
      </c>
      <c r="C80" s="39" t="s">
        <v>144</v>
      </c>
      <c r="D80" s="39" t="s">
        <v>133</v>
      </c>
      <c r="E80" s="39"/>
      <c r="F80" s="39" t="s">
        <v>132</v>
      </c>
      <c r="G80" s="39">
        <v>0</v>
      </c>
      <c r="H80" s="39">
        <v>0</v>
      </c>
      <c r="I80" s="39" t="s">
        <v>131</v>
      </c>
      <c r="J80" s="39" t="s">
        <v>130</v>
      </c>
      <c r="K80" s="39" t="s">
        <v>128</v>
      </c>
      <c r="L80" s="39" t="s">
        <v>129</v>
      </c>
      <c r="M80" s="39" t="s">
        <v>128</v>
      </c>
      <c r="N80" s="39" t="s">
        <v>127</v>
      </c>
      <c r="O80" s="39" t="s">
        <v>126</v>
      </c>
      <c r="P80" s="39" t="s">
        <v>126</v>
      </c>
      <c r="Q80" s="39">
        <v>5506</v>
      </c>
      <c r="R80" s="39">
        <v>0</v>
      </c>
      <c r="S80" s="39">
        <v>0</v>
      </c>
      <c r="T80" s="39">
        <v>1578012</v>
      </c>
      <c r="U80" s="39">
        <v>324357</v>
      </c>
      <c r="V80" s="39">
        <v>84548</v>
      </c>
      <c r="W80" s="39">
        <v>0</v>
      </c>
      <c r="X80" s="39">
        <v>11460</v>
      </c>
      <c r="Y80" s="39">
        <v>36712</v>
      </c>
      <c r="Z80" s="39">
        <v>0</v>
      </c>
      <c r="AA80" s="39">
        <v>0</v>
      </c>
      <c r="AB80" s="39">
        <v>0</v>
      </c>
      <c r="AC80" s="39">
        <v>0</v>
      </c>
      <c r="AD80" s="39">
        <v>10331</v>
      </c>
      <c r="AE80" s="39">
        <v>0</v>
      </c>
      <c r="AF80" s="39">
        <v>0</v>
      </c>
      <c r="AG80" s="39">
        <v>260736</v>
      </c>
      <c r="AH80" s="39">
        <v>0</v>
      </c>
      <c r="AI80" s="39">
        <v>0</v>
      </c>
      <c r="AJ80" s="39">
        <v>0</v>
      </c>
      <c r="AK80" s="39">
        <v>87264</v>
      </c>
      <c r="AL80" s="39">
        <v>0</v>
      </c>
      <c r="AM80" s="39">
        <v>14980</v>
      </c>
      <c r="AN80" s="39">
        <v>0</v>
      </c>
      <c r="AO80" s="39">
        <v>1676148</v>
      </c>
      <c r="AP80" s="39">
        <v>0</v>
      </c>
      <c r="AQ80" s="39">
        <v>136050</v>
      </c>
      <c r="AR80" s="39">
        <v>46574</v>
      </c>
      <c r="AS80" s="39">
        <v>207905</v>
      </c>
      <c r="AT80" s="39">
        <v>0</v>
      </c>
      <c r="AU80" s="39">
        <v>0</v>
      </c>
      <c r="AV80" s="39">
        <v>3953</v>
      </c>
      <c r="AW80" s="39">
        <v>4479</v>
      </c>
      <c r="AX80" s="39">
        <v>403</v>
      </c>
      <c r="AY80" s="39">
        <v>0</v>
      </c>
      <c r="AZ80" s="39">
        <v>13423</v>
      </c>
      <c r="BA80" s="39">
        <v>0</v>
      </c>
      <c r="BB80" s="39">
        <v>17290</v>
      </c>
      <c r="BC80" s="39">
        <v>2036</v>
      </c>
      <c r="BD80" s="39">
        <v>15019</v>
      </c>
      <c r="BE80" s="39">
        <v>7168</v>
      </c>
      <c r="BF80" s="39">
        <v>78877</v>
      </c>
      <c r="BG80" s="39">
        <v>36285</v>
      </c>
      <c r="BH80" s="39">
        <v>14115</v>
      </c>
      <c r="BI80" s="39">
        <v>21075</v>
      </c>
      <c r="BJ80" s="39">
        <v>36157</v>
      </c>
      <c r="BK80" s="39">
        <v>8378</v>
      </c>
      <c r="BL80" s="39">
        <v>0</v>
      </c>
      <c r="BM80" s="39">
        <v>255</v>
      </c>
      <c r="BN80" s="39">
        <v>0</v>
      </c>
      <c r="BO80" s="39">
        <v>19328</v>
      </c>
      <c r="BP80" s="39">
        <v>37514</v>
      </c>
      <c r="BQ80" s="39">
        <v>0</v>
      </c>
      <c r="BR80" s="39">
        <v>0</v>
      </c>
      <c r="BS80" s="39">
        <v>0</v>
      </c>
      <c r="BT80" s="39">
        <v>0</v>
      </c>
      <c r="BU80" s="39">
        <v>0</v>
      </c>
      <c r="BV80" s="39">
        <v>0</v>
      </c>
      <c r="BW80" s="39">
        <v>0</v>
      </c>
      <c r="BX80" s="39">
        <v>0</v>
      </c>
      <c r="BY80" s="39">
        <v>6000</v>
      </c>
      <c r="BZ80" s="39">
        <v>0</v>
      </c>
      <c r="CA80" s="39">
        <v>0</v>
      </c>
      <c r="CC80" s="39">
        <v>0</v>
      </c>
      <c r="CD80" s="39">
        <v>0</v>
      </c>
      <c r="CE80" s="39">
        <v>0</v>
      </c>
      <c r="CF80" s="39">
        <v>31474</v>
      </c>
      <c r="CG80" s="39">
        <v>0</v>
      </c>
      <c r="CH80" s="39">
        <v>0</v>
      </c>
      <c r="CI80" s="39">
        <v>0</v>
      </c>
    </row>
    <row r="81" spans="1:87" x14ac:dyDescent="0.3">
      <c r="A81" s="39">
        <v>302</v>
      </c>
      <c r="B81" s="39">
        <v>5201</v>
      </c>
      <c r="C81" s="39" t="s">
        <v>143</v>
      </c>
      <c r="D81" s="39" t="s">
        <v>133</v>
      </c>
      <c r="E81" s="39"/>
      <c r="F81" s="39" t="s">
        <v>132</v>
      </c>
      <c r="G81" s="39">
        <v>0</v>
      </c>
      <c r="H81" s="39">
        <v>1</v>
      </c>
      <c r="I81" s="39" t="s">
        <v>131</v>
      </c>
      <c r="J81" s="39" t="s">
        <v>130</v>
      </c>
      <c r="K81" s="39" t="s">
        <v>128</v>
      </c>
      <c r="L81" s="39" t="s">
        <v>129</v>
      </c>
      <c r="M81" s="39" t="s">
        <v>128</v>
      </c>
      <c r="N81" s="39" t="s">
        <v>127</v>
      </c>
      <c r="O81" s="39" t="s">
        <v>126</v>
      </c>
      <c r="P81" s="39" t="s">
        <v>126</v>
      </c>
      <c r="Q81" s="39">
        <v>206526</v>
      </c>
      <c r="R81" s="39">
        <v>0</v>
      </c>
      <c r="S81" s="39">
        <v>0</v>
      </c>
      <c r="T81" s="39">
        <v>1761702.58</v>
      </c>
      <c r="U81" s="39">
        <v>0</v>
      </c>
      <c r="V81" s="39">
        <v>151204.99</v>
      </c>
      <c r="W81" s="39">
        <v>0</v>
      </c>
      <c r="X81" s="39">
        <v>100185</v>
      </c>
      <c r="Y81" s="39">
        <v>14163.74</v>
      </c>
      <c r="Z81" s="39">
        <v>0</v>
      </c>
      <c r="AA81" s="39">
        <v>1280</v>
      </c>
      <c r="AB81" s="39">
        <v>14986.77</v>
      </c>
      <c r="AC81" s="39">
        <v>17319.45</v>
      </c>
      <c r="AD81" s="39">
        <v>0</v>
      </c>
      <c r="AE81" s="39">
        <v>6140</v>
      </c>
      <c r="AF81" s="39">
        <v>-9417.7000000000007</v>
      </c>
      <c r="AG81" s="39">
        <v>5983.18</v>
      </c>
      <c r="AH81" s="39">
        <v>0</v>
      </c>
      <c r="AI81" s="39">
        <v>0</v>
      </c>
      <c r="AJ81" s="39">
        <v>0</v>
      </c>
      <c r="AK81" s="39">
        <v>0</v>
      </c>
      <c r="AL81" s="39">
        <v>5486</v>
      </c>
      <c r="AM81" s="39">
        <v>18390</v>
      </c>
      <c r="AN81" s="39">
        <v>74597</v>
      </c>
      <c r="AO81" s="39">
        <v>1090643.68</v>
      </c>
      <c r="AP81" s="39">
        <v>0</v>
      </c>
      <c r="AQ81" s="39">
        <v>387500.39</v>
      </c>
      <c r="AR81" s="39">
        <v>79429.59</v>
      </c>
      <c r="AS81" s="39">
        <v>161959.04999999999</v>
      </c>
      <c r="AT81" s="39">
        <v>0</v>
      </c>
      <c r="AU81" s="39">
        <v>48604.6</v>
      </c>
      <c r="AV81" s="39">
        <v>2677.3</v>
      </c>
      <c r="AW81" s="39">
        <v>5753.87</v>
      </c>
      <c r="AX81" s="39">
        <v>616.59</v>
      </c>
      <c r="AY81" s="39">
        <v>0</v>
      </c>
      <c r="AZ81" s="39">
        <v>19526.419999999998</v>
      </c>
      <c r="BA81" s="39">
        <v>6170.22</v>
      </c>
      <c r="BB81" s="39">
        <v>17013.34</v>
      </c>
      <c r="BC81" s="39">
        <v>3100.62</v>
      </c>
      <c r="BD81" s="39">
        <v>24689.439999999999</v>
      </c>
      <c r="BE81" s="39">
        <v>7014.4</v>
      </c>
      <c r="BF81" s="39">
        <v>9540.02</v>
      </c>
      <c r="BG81" s="39">
        <v>23205.19</v>
      </c>
      <c r="BH81" s="39">
        <v>9436.33</v>
      </c>
      <c r="BI81" s="39">
        <v>0</v>
      </c>
      <c r="BJ81" s="39">
        <v>12743.32</v>
      </c>
      <c r="BK81" s="39">
        <v>11576.61</v>
      </c>
      <c r="BL81" s="39">
        <v>1046.72</v>
      </c>
      <c r="BM81" s="39">
        <v>58473.18</v>
      </c>
      <c r="BN81" s="39">
        <v>262.60000000000002</v>
      </c>
      <c r="BO81" s="39">
        <v>61320.87</v>
      </c>
      <c r="BP81" s="39">
        <v>26093.66</v>
      </c>
      <c r="BQ81" s="39">
        <v>0</v>
      </c>
      <c r="BR81" s="39">
        <v>0</v>
      </c>
      <c r="BS81" s="39">
        <v>0</v>
      </c>
      <c r="BT81" s="39">
        <v>0</v>
      </c>
      <c r="BU81" s="39">
        <v>0</v>
      </c>
      <c r="BV81" s="39">
        <v>8388</v>
      </c>
      <c r="BW81" s="39">
        <v>0</v>
      </c>
      <c r="BX81" s="39">
        <v>0</v>
      </c>
      <c r="BY81" s="39">
        <v>6000</v>
      </c>
      <c r="BZ81" s="39">
        <v>0</v>
      </c>
      <c r="CA81" s="39">
        <v>0</v>
      </c>
      <c r="CC81" s="39">
        <v>0</v>
      </c>
      <c r="CD81" s="39">
        <v>0</v>
      </c>
      <c r="CE81" s="39">
        <v>56303</v>
      </c>
      <c r="CF81" s="39">
        <v>243846</v>
      </c>
      <c r="CG81" s="39">
        <v>8388</v>
      </c>
      <c r="CH81" s="39">
        <v>0</v>
      </c>
      <c r="CI81" s="39">
        <v>0</v>
      </c>
    </row>
    <row r="82" spans="1:87" ht="26.4" x14ac:dyDescent="0.3">
      <c r="A82" s="39">
        <v>302</v>
      </c>
      <c r="B82" s="39">
        <v>5404</v>
      </c>
      <c r="C82" s="39" t="s">
        <v>142</v>
      </c>
      <c r="D82" s="39" t="s">
        <v>133</v>
      </c>
      <c r="E82" s="39"/>
      <c r="F82" s="39" t="s">
        <v>132</v>
      </c>
      <c r="G82" s="39">
        <v>0</v>
      </c>
      <c r="H82" s="39">
        <v>0</v>
      </c>
      <c r="I82" s="39" t="s">
        <v>131</v>
      </c>
      <c r="J82" s="39" t="s">
        <v>130</v>
      </c>
      <c r="K82" s="39" t="s">
        <v>128</v>
      </c>
      <c r="L82" s="39" t="s">
        <v>129</v>
      </c>
      <c r="M82" s="39" t="s">
        <v>128</v>
      </c>
      <c r="N82" s="39" t="s">
        <v>127</v>
      </c>
      <c r="O82" s="39" t="s">
        <v>126</v>
      </c>
      <c r="P82" s="39" t="s">
        <v>126</v>
      </c>
      <c r="Q82" s="39">
        <v>-595361</v>
      </c>
      <c r="R82" s="39">
        <v>0</v>
      </c>
      <c r="S82" s="39">
        <v>-766</v>
      </c>
      <c r="T82" s="39">
        <v>3213213</v>
      </c>
      <c r="U82" s="39">
        <v>1156888</v>
      </c>
      <c r="V82" s="39">
        <v>10570</v>
      </c>
      <c r="W82" s="39">
        <v>0</v>
      </c>
      <c r="X82" s="39">
        <v>41065</v>
      </c>
      <c r="Y82" s="39">
        <v>152762.20000000001</v>
      </c>
      <c r="Z82" s="39">
        <v>16753</v>
      </c>
      <c r="AA82" s="39">
        <v>18028</v>
      </c>
      <c r="AB82" s="39">
        <v>0</v>
      </c>
      <c r="AC82" s="39">
        <v>50870</v>
      </c>
      <c r="AD82" s="39">
        <v>0</v>
      </c>
      <c r="AE82" s="39">
        <v>0</v>
      </c>
      <c r="AF82" s="39">
        <v>20649</v>
      </c>
      <c r="AG82" s="39">
        <v>695005</v>
      </c>
      <c r="AH82" s="39">
        <v>0</v>
      </c>
      <c r="AI82" s="39">
        <v>0</v>
      </c>
      <c r="AJ82" s="39">
        <v>0</v>
      </c>
      <c r="AK82" s="39">
        <v>0</v>
      </c>
      <c r="AL82" s="39">
        <v>26385</v>
      </c>
      <c r="AM82" s="39">
        <v>25300</v>
      </c>
      <c r="AN82" s="39">
        <v>3600</v>
      </c>
      <c r="AO82" s="39">
        <v>3156624.2</v>
      </c>
      <c r="AP82" s="39">
        <v>0</v>
      </c>
      <c r="AQ82" s="39">
        <v>212766</v>
      </c>
      <c r="AR82" s="39">
        <v>78860</v>
      </c>
      <c r="AS82" s="39">
        <v>356958</v>
      </c>
      <c r="AT82" s="39">
        <v>49192</v>
      </c>
      <c r="AU82" s="39">
        <v>10719</v>
      </c>
      <c r="AV82" s="39">
        <v>30588</v>
      </c>
      <c r="AW82" s="39">
        <v>6885</v>
      </c>
      <c r="AX82" s="39">
        <v>796</v>
      </c>
      <c r="AY82" s="39">
        <v>0</v>
      </c>
      <c r="AZ82" s="39">
        <v>87373</v>
      </c>
      <c r="BA82" s="39">
        <v>5963</v>
      </c>
      <c r="BB82" s="39">
        <v>69759</v>
      </c>
      <c r="BC82" s="39">
        <v>11085</v>
      </c>
      <c r="BD82" s="39">
        <v>72111</v>
      </c>
      <c r="BE82" s="39">
        <v>17130</v>
      </c>
      <c r="BF82" s="39">
        <v>50155</v>
      </c>
      <c r="BG82" s="39">
        <v>115966</v>
      </c>
      <c r="BH82" s="39">
        <v>90391</v>
      </c>
      <c r="BI82" s="39">
        <v>63069</v>
      </c>
      <c r="BJ82" s="39">
        <v>42971</v>
      </c>
      <c r="BK82" s="39">
        <v>19319</v>
      </c>
      <c r="BL82" s="39">
        <v>0</v>
      </c>
      <c r="BM82" s="39">
        <v>40905</v>
      </c>
      <c r="BN82" s="39">
        <v>12953</v>
      </c>
      <c r="BO82" s="39">
        <v>61115</v>
      </c>
      <c r="BP82" s="39">
        <v>98739</v>
      </c>
      <c r="BQ82" s="39">
        <v>0</v>
      </c>
      <c r="BR82" s="39">
        <v>0</v>
      </c>
      <c r="BS82" s="39">
        <v>0</v>
      </c>
      <c r="BT82" s="39">
        <v>0</v>
      </c>
      <c r="BU82" s="39">
        <v>0</v>
      </c>
      <c r="BV82" s="39">
        <v>0</v>
      </c>
      <c r="BW82" s="39">
        <v>39768</v>
      </c>
      <c r="BX82" s="39">
        <v>0</v>
      </c>
      <c r="BY82" s="39">
        <v>6000</v>
      </c>
      <c r="BZ82" s="39">
        <v>0</v>
      </c>
      <c r="CA82" s="39">
        <v>0</v>
      </c>
      <c r="CC82" s="39">
        <v>0</v>
      </c>
      <c r="CD82" s="39">
        <v>39002</v>
      </c>
      <c r="CE82" s="39">
        <v>73335</v>
      </c>
      <c r="CF82" s="39">
        <v>0</v>
      </c>
      <c r="CG82" s="39">
        <v>0</v>
      </c>
      <c r="CH82" s="39">
        <v>0</v>
      </c>
      <c r="CI82" s="39">
        <v>0</v>
      </c>
    </row>
    <row r="83" spans="1:87" ht="26.4" x14ac:dyDescent="0.3">
      <c r="A83" s="39">
        <v>302</v>
      </c>
      <c r="B83" s="39">
        <v>5405</v>
      </c>
      <c r="C83" s="39" t="s">
        <v>141</v>
      </c>
      <c r="D83" s="39" t="s">
        <v>133</v>
      </c>
      <c r="E83" s="39"/>
      <c r="F83" s="39" t="s">
        <v>132</v>
      </c>
      <c r="G83" s="39">
        <v>0</v>
      </c>
      <c r="H83" s="39">
        <v>0</v>
      </c>
      <c r="I83" s="39" t="s">
        <v>131</v>
      </c>
      <c r="J83" s="39" t="s">
        <v>130</v>
      </c>
      <c r="K83" s="39" t="s">
        <v>128</v>
      </c>
      <c r="L83" s="39" t="s">
        <v>129</v>
      </c>
      <c r="M83" s="39" t="s">
        <v>128</v>
      </c>
      <c r="N83" s="39" t="s">
        <v>127</v>
      </c>
      <c r="O83" s="39" t="s">
        <v>126</v>
      </c>
      <c r="P83" s="39" t="s">
        <v>126</v>
      </c>
      <c r="Q83" s="39">
        <v>476165.68</v>
      </c>
      <c r="R83" s="39">
        <v>-4589.68</v>
      </c>
      <c r="S83" s="39">
        <v>1</v>
      </c>
      <c r="T83" s="39">
        <v>5175451.5</v>
      </c>
      <c r="U83" s="39">
        <v>1614726.33</v>
      </c>
      <c r="V83" s="39">
        <v>146027.51</v>
      </c>
      <c r="W83" s="39">
        <v>0</v>
      </c>
      <c r="X83" s="39">
        <v>114949.96</v>
      </c>
      <c r="Y83" s="39">
        <v>40666.9</v>
      </c>
      <c r="Z83" s="39">
        <v>4600</v>
      </c>
      <c r="AA83" s="39">
        <v>20485.02</v>
      </c>
      <c r="AB83" s="39">
        <v>11791.19</v>
      </c>
      <c r="AC83" s="39">
        <v>115231.03999999999</v>
      </c>
      <c r="AD83" s="39">
        <v>0</v>
      </c>
      <c r="AE83" s="39">
        <v>5630.8</v>
      </c>
      <c r="AF83" s="39">
        <v>7751.52</v>
      </c>
      <c r="AG83" s="39">
        <v>0</v>
      </c>
      <c r="AH83" s="39">
        <v>0</v>
      </c>
      <c r="AI83" s="39">
        <v>0</v>
      </c>
      <c r="AJ83" s="39">
        <v>0</v>
      </c>
      <c r="AK83" s="39">
        <v>26822.18</v>
      </c>
      <c r="AL83" s="39">
        <v>24055</v>
      </c>
      <c r="AM83" s="39">
        <v>41300</v>
      </c>
      <c r="AN83" s="39">
        <v>5850</v>
      </c>
      <c r="AO83" s="39">
        <v>4589707.57</v>
      </c>
      <c r="AP83" s="39">
        <v>12033.01</v>
      </c>
      <c r="AQ83" s="39">
        <v>613591.56000000006</v>
      </c>
      <c r="AR83" s="39">
        <v>111376.02</v>
      </c>
      <c r="AS83" s="39">
        <v>567455.80000000005</v>
      </c>
      <c r="AT83" s="39">
        <v>143914.71</v>
      </c>
      <c r="AU83" s="39">
        <v>0</v>
      </c>
      <c r="AV83" s="39">
        <v>15872.73</v>
      </c>
      <c r="AW83" s="39">
        <v>14762.19</v>
      </c>
      <c r="AX83" s="39">
        <v>1324.76</v>
      </c>
      <c r="AY83" s="39">
        <v>6585.55</v>
      </c>
      <c r="AZ83" s="39">
        <v>87351.360000000001</v>
      </c>
      <c r="BA83" s="39">
        <v>38360.22</v>
      </c>
      <c r="BB83" s="39">
        <v>91963.89</v>
      </c>
      <c r="BC83" s="39">
        <v>10371.35</v>
      </c>
      <c r="BD83" s="39">
        <v>91060.7</v>
      </c>
      <c r="BE83" s="39">
        <v>25004</v>
      </c>
      <c r="BF83" s="39">
        <v>34796.97</v>
      </c>
      <c r="BG83" s="39">
        <v>111898.01</v>
      </c>
      <c r="BH83" s="39">
        <v>73960.69</v>
      </c>
      <c r="BI83" s="39">
        <v>103620.66</v>
      </c>
      <c r="BJ83" s="39">
        <v>22185.41</v>
      </c>
      <c r="BK83" s="39">
        <v>45974</v>
      </c>
      <c r="BL83" s="39">
        <v>8404.32</v>
      </c>
      <c r="BM83" s="39">
        <v>117612.03</v>
      </c>
      <c r="BN83" s="39">
        <v>168747.7</v>
      </c>
      <c r="BO83" s="39">
        <v>50900.49</v>
      </c>
      <c r="BP83" s="39">
        <v>45375.85</v>
      </c>
      <c r="BQ83" s="39">
        <v>0</v>
      </c>
      <c r="BR83" s="39">
        <v>0</v>
      </c>
      <c r="BS83" s="39">
        <v>25171.08</v>
      </c>
      <c r="BT83" s="39">
        <v>0</v>
      </c>
      <c r="BU83" s="39">
        <v>0</v>
      </c>
      <c r="BV83" s="39">
        <v>0</v>
      </c>
      <c r="BW83" s="39">
        <v>0</v>
      </c>
      <c r="BX83" s="39">
        <v>25171.08</v>
      </c>
      <c r="BY83" s="39">
        <v>6000</v>
      </c>
      <c r="BZ83" s="39">
        <v>0</v>
      </c>
      <c r="CA83" s="39">
        <v>0</v>
      </c>
      <c r="CC83" s="39">
        <v>0</v>
      </c>
      <c r="CD83" s="39">
        <v>25172.080000000002</v>
      </c>
      <c r="CE83" s="39">
        <v>602122</v>
      </c>
      <c r="CF83" s="39">
        <v>0</v>
      </c>
      <c r="CG83" s="39">
        <v>0</v>
      </c>
      <c r="CH83" s="39">
        <v>0</v>
      </c>
      <c r="CI83" s="39">
        <v>-4589.68</v>
      </c>
    </row>
    <row r="84" spans="1:87" ht="26.4" x14ac:dyDescent="0.3">
      <c r="A84" s="39">
        <v>302</v>
      </c>
      <c r="B84" s="39">
        <v>5407</v>
      </c>
      <c r="C84" s="39" t="s">
        <v>140</v>
      </c>
      <c r="D84" s="39" t="s">
        <v>133</v>
      </c>
      <c r="E84" s="39"/>
      <c r="F84" s="39" t="s">
        <v>132</v>
      </c>
      <c r="G84" s="39">
        <v>0</v>
      </c>
      <c r="H84" s="39">
        <v>0</v>
      </c>
      <c r="I84" s="39" t="s">
        <v>131</v>
      </c>
      <c r="J84" s="39" t="s">
        <v>130</v>
      </c>
      <c r="K84" s="39" t="s">
        <v>128</v>
      </c>
      <c r="L84" s="39" t="s">
        <v>129</v>
      </c>
      <c r="M84" s="39" t="s">
        <v>128</v>
      </c>
      <c r="N84" s="39" t="s">
        <v>127</v>
      </c>
      <c r="O84" s="39" t="s">
        <v>126</v>
      </c>
      <c r="P84" s="39" t="s">
        <v>126</v>
      </c>
      <c r="Q84" s="39">
        <v>6122</v>
      </c>
      <c r="R84" s="39">
        <v>0</v>
      </c>
      <c r="S84" s="39">
        <v>0</v>
      </c>
      <c r="T84" s="39">
        <v>6250330.4699999997</v>
      </c>
      <c r="U84" s="39">
        <v>873104.37</v>
      </c>
      <c r="V84" s="39">
        <v>367002.05</v>
      </c>
      <c r="W84" s="39">
        <v>0</v>
      </c>
      <c r="X84" s="39">
        <v>229115.02</v>
      </c>
      <c r="Y84" s="39">
        <v>20758.599999999999</v>
      </c>
      <c r="Z84" s="39">
        <v>0</v>
      </c>
      <c r="AA84" s="39">
        <v>443.98</v>
      </c>
      <c r="AB84" s="39">
        <v>0</v>
      </c>
      <c r="AC84" s="39">
        <v>0</v>
      </c>
      <c r="AD84" s="39">
        <v>0</v>
      </c>
      <c r="AE84" s="39">
        <v>0</v>
      </c>
      <c r="AF84" s="39">
        <v>46509.45</v>
      </c>
      <c r="AG84" s="39">
        <v>28718.58</v>
      </c>
      <c r="AH84" s="39">
        <v>0</v>
      </c>
      <c r="AI84" s="39">
        <v>0</v>
      </c>
      <c r="AJ84" s="39">
        <v>0</v>
      </c>
      <c r="AK84" s="39">
        <v>0</v>
      </c>
      <c r="AL84" s="39">
        <v>36773</v>
      </c>
      <c r="AM84" s="39">
        <v>47650</v>
      </c>
      <c r="AN84" s="39">
        <v>19292</v>
      </c>
      <c r="AO84" s="39">
        <v>4681674.75</v>
      </c>
      <c r="AP84" s="39">
        <v>0</v>
      </c>
      <c r="AQ84" s="39">
        <v>874602.84</v>
      </c>
      <c r="AR84" s="39">
        <v>124285.62</v>
      </c>
      <c r="AS84" s="39">
        <v>440808.13</v>
      </c>
      <c r="AT84" s="39">
        <v>0</v>
      </c>
      <c r="AU84" s="39">
        <v>34850.910000000003</v>
      </c>
      <c r="AV84" s="39">
        <v>57581.97</v>
      </c>
      <c r="AW84" s="39">
        <v>9937</v>
      </c>
      <c r="AX84" s="39">
        <v>1525.59</v>
      </c>
      <c r="AY84" s="39">
        <v>5285.86</v>
      </c>
      <c r="AZ84" s="39">
        <v>176503.12</v>
      </c>
      <c r="BA84" s="39">
        <v>7210.06</v>
      </c>
      <c r="BB84" s="39">
        <v>143321.99</v>
      </c>
      <c r="BC84" s="39">
        <v>19140</v>
      </c>
      <c r="BD84" s="39">
        <v>135966.51999999999</v>
      </c>
      <c r="BE84" s="39">
        <v>36442</v>
      </c>
      <c r="BF84" s="39">
        <v>47649.84</v>
      </c>
      <c r="BG84" s="39">
        <v>120104.39</v>
      </c>
      <c r="BH84" s="39">
        <v>137087.76</v>
      </c>
      <c r="BI84" s="39">
        <v>117536.75</v>
      </c>
      <c r="BJ84" s="39">
        <v>109018.4</v>
      </c>
      <c r="BK84" s="39">
        <v>46188.84</v>
      </c>
      <c r="BL84" s="39">
        <v>0</v>
      </c>
      <c r="BM84" s="39">
        <v>89447.52</v>
      </c>
      <c r="BN84" s="39">
        <v>99986.55</v>
      </c>
      <c r="BO84" s="39">
        <v>291213.61</v>
      </c>
      <c r="BP84" s="39">
        <v>71640.5</v>
      </c>
      <c r="BQ84" s="39">
        <v>0</v>
      </c>
      <c r="BR84" s="39">
        <v>0</v>
      </c>
      <c r="BS84" s="39">
        <v>0</v>
      </c>
      <c r="BT84" s="39">
        <v>0</v>
      </c>
      <c r="BU84" s="39">
        <v>0</v>
      </c>
      <c r="BV84" s="39">
        <v>0</v>
      </c>
      <c r="BW84" s="39">
        <v>0</v>
      </c>
      <c r="BX84" s="39">
        <v>0</v>
      </c>
      <c r="BY84" s="39">
        <v>6000</v>
      </c>
      <c r="BZ84" s="39">
        <v>0</v>
      </c>
      <c r="CA84" s="39">
        <v>0</v>
      </c>
      <c r="CC84" s="39">
        <v>0</v>
      </c>
      <c r="CD84" s="39">
        <v>0</v>
      </c>
      <c r="CE84" s="39">
        <v>46809</v>
      </c>
      <c r="CF84" s="39">
        <v>0</v>
      </c>
      <c r="CG84" s="39">
        <v>0</v>
      </c>
      <c r="CH84" s="39">
        <v>0</v>
      </c>
      <c r="CI84" s="39">
        <v>0</v>
      </c>
    </row>
    <row r="85" spans="1:87" x14ac:dyDescent="0.3">
      <c r="A85" s="39">
        <v>302</v>
      </c>
      <c r="B85" s="39">
        <v>5427</v>
      </c>
      <c r="C85" s="39" t="s">
        <v>139</v>
      </c>
      <c r="D85" s="39" t="s">
        <v>133</v>
      </c>
      <c r="E85" s="39"/>
      <c r="F85" s="39" t="s">
        <v>132</v>
      </c>
      <c r="G85" s="39">
        <v>0</v>
      </c>
      <c r="H85" s="39">
        <v>1</v>
      </c>
      <c r="I85" s="39" t="s">
        <v>131</v>
      </c>
      <c r="J85" s="39" t="s">
        <v>130</v>
      </c>
      <c r="K85" s="39" t="s">
        <v>128</v>
      </c>
      <c r="L85" s="39" t="s">
        <v>129</v>
      </c>
      <c r="M85" s="39" t="s">
        <v>128</v>
      </c>
      <c r="N85" s="39" t="s">
        <v>127</v>
      </c>
      <c r="O85" s="39" t="s">
        <v>126</v>
      </c>
      <c r="P85" s="39" t="s">
        <v>126</v>
      </c>
      <c r="Q85" s="39">
        <v>137719</v>
      </c>
      <c r="R85" s="39">
        <v>0</v>
      </c>
      <c r="S85" s="39">
        <v>0</v>
      </c>
      <c r="T85" s="39">
        <v>6737745.3499999996</v>
      </c>
      <c r="U85" s="39">
        <v>1491611.86</v>
      </c>
      <c r="V85" s="39">
        <v>1405184.77</v>
      </c>
      <c r="W85" s="39">
        <v>0</v>
      </c>
      <c r="X85" s="39">
        <v>53064.69</v>
      </c>
      <c r="Y85" s="39">
        <v>254184.66</v>
      </c>
      <c r="Z85" s="39">
        <v>7750</v>
      </c>
      <c r="AA85" s="39">
        <v>0</v>
      </c>
      <c r="AB85" s="39">
        <v>0</v>
      </c>
      <c r="AC85" s="39">
        <v>37466.35</v>
      </c>
      <c r="AD85" s="39">
        <v>13431.54</v>
      </c>
      <c r="AE85" s="39">
        <v>0</v>
      </c>
      <c r="AF85" s="39">
        <v>1002466.65</v>
      </c>
      <c r="AG85" s="39">
        <v>1251714</v>
      </c>
      <c r="AH85" s="39">
        <v>0</v>
      </c>
      <c r="AI85" s="39">
        <v>0</v>
      </c>
      <c r="AJ85" s="39">
        <v>0</v>
      </c>
      <c r="AK85" s="39">
        <v>0</v>
      </c>
      <c r="AL85" s="39">
        <v>0</v>
      </c>
      <c r="AM85" s="39">
        <v>0</v>
      </c>
      <c r="AN85" s="39">
        <v>0</v>
      </c>
      <c r="AO85" s="39">
        <v>6665839.4800000004</v>
      </c>
      <c r="AP85" s="39">
        <v>72979.570000000007</v>
      </c>
      <c r="AQ85" s="39">
        <v>1755884.97</v>
      </c>
      <c r="AR85" s="39">
        <v>143360.07</v>
      </c>
      <c r="AS85" s="39">
        <v>756213.01</v>
      </c>
      <c r="AT85" s="39">
        <v>0</v>
      </c>
      <c r="AU85" s="39">
        <v>93546.8</v>
      </c>
      <c r="AV85" s="39">
        <v>86418.69</v>
      </c>
      <c r="AW85" s="39">
        <v>29406.57</v>
      </c>
      <c r="AX85" s="39">
        <v>52284.99</v>
      </c>
      <c r="AY85" s="39">
        <v>0</v>
      </c>
      <c r="AZ85" s="39">
        <v>218847.99</v>
      </c>
      <c r="BA85" s="39">
        <v>26586.17</v>
      </c>
      <c r="BB85" s="39">
        <v>161853.76000000001</v>
      </c>
      <c r="BC85" s="39">
        <v>12219.51</v>
      </c>
      <c r="BD85" s="39">
        <v>135638.76</v>
      </c>
      <c r="BE85" s="39">
        <v>63404.03</v>
      </c>
      <c r="BF85" s="39">
        <v>270717.38</v>
      </c>
      <c r="BG85" s="39">
        <v>869734.67</v>
      </c>
      <c r="BH85" s="39">
        <v>139768.43</v>
      </c>
      <c r="BI85" s="39">
        <v>51191.95</v>
      </c>
      <c r="BJ85" s="39">
        <v>24023.03</v>
      </c>
      <c r="BK85" s="39">
        <v>71958.41</v>
      </c>
      <c r="BL85" s="39">
        <v>0</v>
      </c>
      <c r="BM85" s="39">
        <v>28731.69</v>
      </c>
      <c r="BN85" s="39">
        <v>10662.24</v>
      </c>
      <c r="BO85" s="39">
        <v>405526.7</v>
      </c>
      <c r="BP85" s="39">
        <v>0</v>
      </c>
      <c r="BQ85" s="39">
        <v>0</v>
      </c>
      <c r="BR85" s="39">
        <v>0</v>
      </c>
      <c r="BS85" s="39">
        <v>27043</v>
      </c>
      <c r="BT85" s="39">
        <v>0</v>
      </c>
      <c r="BU85" s="39">
        <v>0</v>
      </c>
      <c r="BV85" s="39">
        <v>0</v>
      </c>
      <c r="BW85" s="39">
        <v>0</v>
      </c>
      <c r="BX85" s="39">
        <v>27043</v>
      </c>
      <c r="BY85" s="39">
        <v>6000</v>
      </c>
      <c r="BZ85" s="39">
        <v>0</v>
      </c>
      <c r="CA85" s="39">
        <v>0</v>
      </c>
      <c r="CC85" s="39">
        <v>0</v>
      </c>
      <c r="CD85" s="39">
        <v>27043</v>
      </c>
      <c r="CE85" s="39">
        <v>0</v>
      </c>
      <c r="CF85" s="39">
        <v>218497</v>
      </c>
      <c r="CG85" s="39">
        <v>0</v>
      </c>
      <c r="CH85" s="39">
        <v>0</v>
      </c>
      <c r="CI85" s="39">
        <v>0</v>
      </c>
    </row>
    <row r="86" spans="1:87" ht="26.4" x14ac:dyDescent="0.3">
      <c r="A86" s="39">
        <v>302</v>
      </c>
      <c r="B86" s="39">
        <v>5948</v>
      </c>
      <c r="C86" s="39" t="s">
        <v>138</v>
      </c>
      <c r="D86" s="39" t="s">
        <v>133</v>
      </c>
      <c r="E86" s="39"/>
      <c r="F86" s="39" t="s">
        <v>132</v>
      </c>
      <c r="G86" s="39">
        <v>0</v>
      </c>
      <c r="H86" s="39">
        <v>2</v>
      </c>
      <c r="I86" s="39" t="s">
        <v>131</v>
      </c>
      <c r="J86" s="39" t="s">
        <v>130</v>
      </c>
      <c r="K86" s="39" t="s">
        <v>128</v>
      </c>
      <c r="L86" s="39" t="s">
        <v>129</v>
      </c>
      <c r="M86" s="39" t="s">
        <v>128</v>
      </c>
      <c r="N86" s="39" t="s">
        <v>127</v>
      </c>
      <c r="O86" s="39" t="s">
        <v>126</v>
      </c>
      <c r="P86" s="39" t="s">
        <v>126</v>
      </c>
      <c r="Q86" s="39">
        <v>-7288</v>
      </c>
      <c r="R86" s="39">
        <v>0</v>
      </c>
      <c r="S86" s="39">
        <v>0</v>
      </c>
      <c r="T86" s="39">
        <v>963788</v>
      </c>
      <c r="U86" s="39">
        <v>0</v>
      </c>
      <c r="V86" s="39">
        <v>29271</v>
      </c>
      <c r="W86" s="39">
        <v>0</v>
      </c>
      <c r="X86" s="39">
        <v>12105</v>
      </c>
      <c r="Y86" s="39">
        <v>49555</v>
      </c>
      <c r="Z86" s="39">
        <v>950</v>
      </c>
      <c r="AA86" s="39">
        <v>0</v>
      </c>
      <c r="AB86" s="39">
        <v>40017</v>
      </c>
      <c r="AC86" s="39">
        <v>10994</v>
      </c>
      <c r="AD86" s="39">
        <v>10793</v>
      </c>
      <c r="AE86" s="39">
        <v>2400</v>
      </c>
      <c r="AF86" s="39">
        <v>-2048</v>
      </c>
      <c r="AG86" s="39">
        <v>388150</v>
      </c>
      <c r="AH86" s="39">
        <v>0</v>
      </c>
      <c r="AI86" s="39">
        <v>0</v>
      </c>
      <c r="AJ86" s="39">
        <v>0</v>
      </c>
      <c r="AK86" s="39">
        <v>0</v>
      </c>
      <c r="AL86" s="39">
        <v>0</v>
      </c>
      <c r="AM86" s="39">
        <v>18602</v>
      </c>
      <c r="AN86" s="39">
        <v>53947</v>
      </c>
      <c r="AO86" s="39">
        <v>803968</v>
      </c>
      <c r="AP86" s="39">
        <v>0</v>
      </c>
      <c r="AQ86" s="39">
        <v>285744</v>
      </c>
      <c r="AR86" s="39">
        <v>29373</v>
      </c>
      <c r="AS86" s="39">
        <v>141598</v>
      </c>
      <c r="AT86" s="39">
        <v>0</v>
      </c>
      <c r="AU86" s="39">
        <v>17531</v>
      </c>
      <c r="AV86" s="39">
        <v>1483</v>
      </c>
      <c r="AW86" s="39">
        <v>2805</v>
      </c>
      <c r="AX86" s="39">
        <v>4785</v>
      </c>
      <c r="AY86" s="39">
        <v>4564</v>
      </c>
      <c r="AZ86" s="39">
        <v>97556</v>
      </c>
      <c r="BA86" s="39">
        <v>27</v>
      </c>
      <c r="BB86" s="39">
        <v>34461</v>
      </c>
      <c r="BC86" s="39">
        <v>2330</v>
      </c>
      <c r="BD86" s="39">
        <v>12975</v>
      </c>
      <c r="BE86" s="39">
        <v>14470</v>
      </c>
      <c r="BF86" s="39">
        <v>59296</v>
      </c>
      <c r="BG86" s="39">
        <v>10591</v>
      </c>
      <c r="BH86" s="39">
        <v>9840</v>
      </c>
      <c r="BI86" s="39">
        <v>0</v>
      </c>
      <c r="BJ86" s="39">
        <v>11847</v>
      </c>
      <c r="BK86" s="39">
        <v>15396</v>
      </c>
      <c r="BL86" s="39">
        <v>1862</v>
      </c>
      <c r="BM86" s="39">
        <v>32201</v>
      </c>
      <c r="BN86" s="39">
        <v>0</v>
      </c>
      <c r="BO86" s="39">
        <v>8247</v>
      </c>
      <c r="BP86" s="39">
        <v>35334</v>
      </c>
      <c r="BQ86" s="39">
        <v>0</v>
      </c>
      <c r="BR86" s="39">
        <v>0</v>
      </c>
      <c r="BS86" s="39">
        <v>55620</v>
      </c>
      <c r="BT86" s="39">
        <v>0</v>
      </c>
      <c r="BU86" s="39">
        <v>0</v>
      </c>
      <c r="BV86" s="39">
        <v>0</v>
      </c>
      <c r="BW86" s="39">
        <v>0</v>
      </c>
      <c r="BX86" s="39">
        <v>55620</v>
      </c>
      <c r="BY86" s="39">
        <v>6000</v>
      </c>
      <c r="BZ86" s="39">
        <v>0</v>
      </c>
      <c r="CA86" s="39">
        <v>0</v>
      </c>
      <c r="CC86" s="39">
        <v>0</v>
      </c>
      <c r="CD86" s="39">
        <v>55620</v>
      </c>
      <c r="CE86" s="39">
        <v>0</v>
      </c>
      <c r="CF86" s="39">
        <v>-122668</v>
      </c>
      <c r="CG86" s="39">
        <v>0</v>
      </c>
      <c r="CH86" s="39">
        <v>0</v>
      </c>
      <c r="CI86" s="39">
        <v>0</v>
      </c>
    </row>
    <row r="87" spans="1:87" ht="26.4" x14ac:dyDescent="0.3">
      <c r="A87" s="39">
        <v>302</v>
      </c>
      <c r="B87" s="39">
        <v>5949</v>
      </c>
      <c r="C87" s="39" t="s">
        <v>137</v>
      </c>
      <c r="D87" s="39" t="s">
        <v>133</v>
      </c>
      <c r="E87" s="39"/>
      <c r="F87" s="39" t="s">
        <v>132</v>
      </c>
      <c r="G87" s="39">
        <v>0</v>
      </c>
      <c r="H87" s="39">
        <v>0</v>
      </c>
      <c r="I87" s="39" t="s">
        <v>131</v>
      </c>
      <c r="J87" s="39" t="s">
        <v>130</v>
      </c>
      <c r="K87" s="39" t="s">
        <v>128</v>
      </c>
      <c r="L87" s="39" t="s">
        <v>129</v>
      </c>
      <c r="M87" s="39" t="s">
        <v>128</v>
      </c>
      <c r="N87" s="39" t="s">
        <v>127</v>
      </c>
      <c r="O87" s="39" t="s">
        <v>126</v>
      </c>
      <c r="P87" s="39" t="s">
        <v>126</v>
      </c>
      <c r="Q87" s="39">
        <v>-10209</v>
      </c>
      <c r="R87" s="39">
        <v>0</v>
      </c>
      <c r="S87" s="39">
        <v>0</v>
      </c>
      <c r="T87" s="39">
        <v>1874860.08</v>
      </c>
      <c r="U87" s="39">
        <v>0</v>
      </c>
      <c r="V87" s="39">
        <v>41907.61</v>
      </c>
      <c r="W87" s="39">
        <v>0</v>
      </c>
      <c r="X87" s="39">
        <v>26899.98</v>
      </c>
      <c r="Y87" s="39">
        <v>0</v>
      </c>
      <c r="Z87" s="39">
        <v>248.68</v>
      </c>
      <c r="AA87" s="39">
        <v>0</v>
      </c>
      <c r="AB87" s="39">
        <v>2601.87</v>
      </c>
      <c r="AC87" s="39">
        <v>13410.13</v>
      </c>
      <c r="AD87" s="39">
        <v>1363.01</v>
      </c>
      <c r="AE87" s="39">
        <v>1496</v>
      </c>
      <c r="AF87" s="39">
        <v>17.7</v>
      </c>
      <c r="AG87" s="39">
        <v>946578.41</v>
      </c>
      <c r="AH87" s="39">
        <v>0</v>
      </c>
      <c r="AI87" s="39">
        <v>0</v>
      </c>
      <c r="AJ87" s="39">
        <v>0</v>
      </c>
      <c r="AK87" s="39">
        <v>131817.84</v>
      </c>
      <c r="AL87" s="39">
        <v>0</v>
      </c>
      <c r="AM87" s="39">
        <v>28049.200000000001</v>
      </c>
      <c r="AN87" s="39">
        <v>89775</v>
      </c>
      <c r="AO87" s="39">
        <v>1089390.73</v>
      </c>
      <c r="AP87" s="39">
        <v>0</v>
      </c>
      <c r="AQ87" s="39">
        <v>1232784.08</v>
      </c>
      <c r="AR87" s="39">
        <v>49591.33</v>
      </c>
      <c r="AS87" s="39">
        <v>84578.48</v>
      </c>
      <c r="AT87" s="39">
        <v>0</v>
      </c>
      <c r="AU87" s="39">
        <v>31384.48</v>
      </c>
      <c r="AV87" s="39">
        <v>24589.759999999998</v>
      </c>
      <c r="AW87" s="39">
        <v>17141.740000000002</v>
      </c>
      <c r="AX87" s="39">
        <v>632.48</v>
      </c>
      <c r="AY87" s="39">
        <v>0</v>
      </c>
      <c r="AZ87" s="39">
        <v>23781.47</v>
      </c>
      <c r="BA87" s="39">
        <v>0</v>
      </c>
      <c r="BB87" s="39">
        <v>38189.019999999997</v>
      </c>
      <c r="BC87" s="39">
        <v>2017.05</v>
      </c>
      <c r="BD87" s="39">
        <v>22527.64</v>
      </c>
      <c r="BE87" s="39">
        <v>32718</v>
      </c>
      <c r="BF87" s="39">
        <v>11177.94</v>
      </c>
      <c r="BG87" s="39">
        <v>67037.62</v>
      </c>
      <c r="BH87" s="39">
        <v>25191.81</v>
      </c>
      <c r="BI87" s="39">
        <v>0</v>
      </c>
      <c r="BJ87" s="39">
        <v>9594.59</v>
      </c>
      <c r="BK87" s="39">
        <v>19431.87</v>
      </c>
      <c r="BL87" s="39">
        <v>4684.8500000000004</v>
      </c>
      <c r="BM87" s="39">
        <v>61714.74</v>
      </c>
      <c r="BN87" s="39">
        <v>102427.58</v>
      </c>
      <c r="BO87" s="39">
        <v>67702.36</v>
      </c>
      <c r="BP87" s="39">
        <v>121552.89</v>
      </c>
      <c r="BQ87" s="39">
        <v>0</v>
      </c>
      <c r="BR87" s="39">
        <v>0</v>
      </c>
      <c r="BS87" s="39">
        <v>0</v>
      </c>
      <c r="BT87" s="39">
        <v>0</v>
      </c>
      <c r="BU87" s="39">
        <v>0</v>
      </c>
      <c r="BV87" s="39">
        <v>0</v>
      </c>
      <c r="BW87" s="39">
        <v>0</v>
      </c>
      <c r="BX87" s="39">
        <v>0</v>
      </c>
      <c r="BY87" s="39">
        <v>6000</v>
      </c>
      <c r="BZ87" s="39">
        <v>0</v>
      </c>
      <c r="CA87" s="39">
        <v>0</v>
      </c>
      <c r="CC87" s="39">
        <v>0</v>
      </c>
      <c r="CD87" s="39">
        <v>0</v>
      </c>
      <c r="CE87" s="39">
        <v>0</v>
      </c>
      <c r="CF87" s="39">
        <v>8974</v>
      </c>
      <c r="CG87" s="39">
        <v>0</v>
      </c>
      <c r="CH87" s="39">
        <v>0</v>
      </c>
      <c r="CI87" s="39">
        <v>0</v>
      </c>
    </row>
    <row r="88" spans="1:87" ht="26.4" x14ac:dyDescent="0.3">
      <c r="A88" s="39">
        <v>302</v>
      </c>
      <c r="B88" s="39">
        <v>7005</v>
      </c>
      <c r="C88" s="39" t="s">
        <v>136</v>
      </c>
      <c r="D88" s="39" t="s">
        <v>133</v>
      </c>
      <c r="E88" s="39"/>
      <c r="F88" s="39" t="s">
        <v>132</v>
      </c>
      <c r="G88" s="39">
        <v>0</v>
      </c>
      <c r="H88" s="39">
        <v>0</v>
      </c>
      <c r="I88" s="39" t="s">
        <v>131</v>
      </c>
      <c r="J88" s="39" t="s">
        <v>130</v>
      </c>
      <c r="K88" s="39" t="s">
        <v>128</v>
      </c>
      <c r="L88" s="39" t="s">
        <v>129</v>
      </c>
      <c r="M88" s="39" t="s">
        <v>128</v>
      </c>
      <c r="N88" s="39" t="s">
        <v>127</v>
      </c>
      <c r="O88" s="39" t="s">
        <v>126</v>
      </c>
      <c r="P88" s="39" t="s">
        <v>126</v>
      </c>
      <c r="Q88" s="39">
        <v>454917</v>
      </c>
      <c r="R88" s="39">
        <v>0</v>
      </c>
      <c r="S88" s="39">
        <v>7777</v>
      </c>
      <c r="T88" s="39">
        <v>1261757</v>
      </c>
      <c r="U88" s="39">
        <v>0</v>
      </c>
      <c r="V88" s="39">
        <v>1522838.49</v>
      </c>
      <c r="W88" s="39">
        <v>0</v>
      </c>
      <c r="X88" s="39">
        <v>60525</v>
      </c>
      <c r="Y88" s="39">
        <v>8292.24</v>
      </c>
      <c r="Z88" s="39">
        <v>14572.66</v>
      </c>
      <c r="AA88" s="39">
        <v>7360</v>
      </c>
      <c r="AB88" s="39">
        <v>0</v>
      </c>
      <c r="AC88" s="39">
        <v>4654.8</v>
      </c>
      <c r="AD88" s="39">
        <v>13591.92</v>
      </c>
      <c r="AE88" s="39">
        <v>0</v>
      </c>
      <c r="AF88" s="39">
        <v>0</v>
      </c>
      <c r="AG88" s="39">
        <v>830</v>
      </c>
      <c r="AH88" s="39">
        <v>0</v>
      </c>
      <c r="AI88" s="39">
        <v>0</v>
      </c>
      <c r="AJ88" s="39">
        <v>0</v>
      </c>
      <c r="AK88" s="39">
        <v>0</v>
      </c>
      <c r="AL88" s="39">
        <v>4438</v>
      </c>
      <c r="AM88" s="39">
        <v>17360</v>
      </c>
      <c r="AN88" s="39">
        <v>30241</v>
      </c>
      <c r="AO88" s="39">
        <v>1045570.32</v>
      </c>
      <c r="AP88" s="39">
        <v>0</v>
      </c>
      <c r="AQ88" s="39">
        <v>892208.63</v>
      </c>
      <c r="AR88" s="39">
        <v>29112.89</v>
      </c>
      <c r="AS88" s="39">
        <v>155715.67000000001</v>
      </c>
      <c r="AT88" s="39">
        <v>0</v>
      </c>
      <c r="AU88" s="39">
        <v>22279.01</v>
      </c>
      <c r="AV88" s="39">
        <v>13732.68</v>
      </c>
      <c r="AW88" s="39">
        <v>23484.51</v>
      </c>
      <c r="AX88" s="39">
        <v>0</v>
      </c>
      <c r="AY88" s="39">
        <v>0</v>
      </c>
      <c r="AZ88" s="39">
        <v>91281</v>
      </c>
      <c r="BA88" s="39">
        <v>4507</v>
      </c>
      <c r="BB88" s="39">
        <v>28456</v>
      </c>
      <c r="BC88" s="39">
        <v>5487</v>
      </c>
      <c r="BD88" s="39">
        <v>43604</v>
      </c>
      <c r="BE88" s="39">
        <v>0</v>
      </c>
      <c r="BF88" s="39">
        <v>7125.43</v>
      </c>
      <c r="BG88" s="39">
        <v>50257.91</v>
      </c>
      <c r="BH88" s="39">
        <v>19767.18</v>
      </c>
      <c r="BI88" s="39">
        <v>0</v>
      </c>
      <c r="BJ88" s="39">
        <v>10106.09</v>
      </c>
      <c r="BK88" s="39">
        <v>4800</v>
      </c>
      <c r="BL88" s="39">
        <v>75</v>
      </c>
      <c r="BM88" s="39">
        <v>38427.81</v>
      </c>
      <c r="BN88" s="39">
        <v>0</v>
      </c>
      <c r="BO88" s="39">
        <v>249305.14</v>
      </c>
      <c r="BP88" s="39">
        <v>44186.84</v>
      </c>
      <c r="BQ88" s="39">
        <v>0</v>
      </c>
      <c r="BR88" s="39">
        <v>0</v>
      </c>
      <c r="BS88" s="39">
        <v>0</v>
      </c>
      <c r="BT88" s="39">
        <v>0</v>
      </c>
      <c r="BU88" s="39">
        <v>0</v>
      </c>
      <c r="BV88" s="39">
        <v>7881</v>
      </c>
      <c r="BW88" s="39">
        <v>0</v>
      </c>
      <c r="BX88" s="39">
        <v>0</v>
      </c>
      <c r="BY88" s="39">
        <v>6000</v>
      </c>
      <c r="BZ88" s="39">
        <v>0</v>
      </c>
      <c r="CA88" s="39">
        <v>0</v>
      </c>
      <c r="CC88" s="39">
        <v>0</v>
      </c>
      <c r="CD88" s="39">
        <v>0</v>
      </c>
      <c r="CE88" s="39">
        <v>4099</v>
      </c>
      <c r="CF88" s="39">
        <v>617789</v>
      </c>
      <c r="CG88" s="39">
        <v>15658</v>
      </c>
      <c r="CH88" s="39">
        <v>0</v>
      </c>
      <c r="CI88" s="39">
        <v>0</v>
      </c>
    </row>
    <row r="89" spans="1:87" ht="26.4" x14ac:dyDescent="0.3">
      <c r="A89" s="39">
        <v>302</v>
      </c>
      <c r="B89" s="39">
        <v>7009</v>
      </c>
      <c r="C89" s="39" t="s">
        <v>135</v>
      </c>
      <c r="D89" s="39" t="s">
        <v>133</v>
      </c>
      <c r="E89" s="39"/>
      <c r="F89" s="39" t="s">
        <v>132</v>
      </c>
      <c r="G89" s="39">
        <v>0</v>
      </c>
      <c r="H89" s="39">
        <v>0</v>
      </c>
      <c r="I89" s="39" t="s">
        <v>131</v>
      </c>
      <c r="J89" s="39" t="s">
        <v>130</v>
      </c>
      <c r="K89" s="39" t="s">
        <v>128</v>
      </c>
      <c r="L89" s="39" t="s">
        <v>129</v>
      </c>
      <c r="M89" s="39" t="s">
        <v>128</v>
      </c>
      <c r="N89" s="39" t="s">
        <v>127</v>
      </c>
      <c r="O89" s="39" t="s">
        <v>126</v>
      </c>
      <c r="P89" s="39" t="s">
        <v>126</v>
      </c>
      <c r="Q89" s="39">
        <v>28053</v>
      </c>
      <c r="R89" s="39">
        <v>0</v>
      </c>
      <c r="S89" s="39">
        <v>0</v>
      </c>
      <c r="T89" s="39">
        <v>1663409.61</v>
      </c>
      <c r="U89" s="39">
        <v>0</v>
      </c>
      <c r="V89" s="39">
        <v>2094367.25</v>
      </c>
      <c r="W89" s="39">
        <v>0</v>
      </c>
      <c r="X89" s="39">
        <v>59179.97</v>
      </c>
      <c r="Y89" s="39">
        <v>7067.12</v>
      </c>
      <c r="Z89" s="39">
        <v>707411.18</v>
      </c>
      <c r="AA89" s="39">
        <v>0</v>
      </c>
      <c r="AB89" s="39">
        <v>39518</v>
      </c>
      <c r="AC89" s="39">
        <v>3524.01</v>
      </c>
      <c r="AD89" s="39">
        <v>7098</v>
      </c>
      <c r="AE89" s="39">
        <v>3341.25</v>
      </c>
      <c r="AF89" s="39">
        <v>2432.6999999999998</v>
      </c>
      <c r="AG89" s="39">
        <v>18599.07</v>
      </c>
      <c r="AH89" s="39">
        <v>0</v>
      </c>
      <c r="AI89" s="39">
        <v>0</v>
      </c>
      <c r="AJ89" s="39">
        <v>0</v>
      </c>
      <c r="AK89" s="39">
        <v>0</v>
      </c>
      <c r="AL89" s="39">
        <v>0</v>
      </c>
      <c r="AM89" s="39">
        <v>16100</v>
      </c>
      <c r="AN89" s="39">
        <v>31035</v>
      </c>
      <c r="AO89" s="39">
        <v>1909416.38</v>
      </c>
      <c r="AP89" s="39">
        <v>211.1</v>
      </c>
      <c r="AQ89" s="39">
        <v>1596560.71</v>
      </c>
      <c r="AR89" s="39">
        <v>50929.41</v>
      </c>
      <c r="AS89" s="39">
        <v>93518.19</v>
      </c>
      <c r="AT89" s="39">
        <v>0</v>
      </c>
      <c r="AU89" s="39">
        <v>102889.57</v>
      </c>
      <c r="AV89" s="39">
        <v>23564.29</v>
      </c>
      <c r="AW89" s="39">
        <v>11759.33</v>
      </c>
      <c r="AX89" s="39">
        <v>126.34</v>
      </c>
      <c r="AY89" s="39">
        <v>0</v>
      </c>
      <c r="AZ89" s="39">
        <v>44361.11</v>
      </c>
      <c r="BA89" s="39">
        <v>0</v>
      </c>
      <c r="BB89" s="39">
        <v>33814.269999999997</v>
      </c>
      <c r="BC89" s="39">
        <v>5422.45</v>
      </c>
      <c r="BD89" s="39">
        <v>20703.82</v>
      </c>
      <c r="BE89" s="39">
        <v>0</v>
      </c>
      <c r="BF89" s="39">
        <v>29966.05</v>
      </c>
      <c r="BG89" s="39">
        <v>40109.589999999997</v>
      </c>
      <c r="BH89" s="39">
        <v>23141.16</v>
      </c>
      <c r="BI89" s="39">
        <v>0</v>
      </c>
      <c r="BJ89" s="39">
        <v>15081.81</v>
      </c>
      <c r="BK89" s="39">
        <v>2916</v>
      </c>
      <c r="BL89" s="39">
        <v>38298.14</v>
      </c>
      <c r="BM89" s="39">
        <v>22080.92</v>
      </c>
      <c r="BN89" s="39">
        <v>0</v>
      </c>
      <c r="BO89" s="39">
        <v>226277.6</v>
      </c>
      <c r="BP89" s="39">
        <v>47614.92</v>
      </c>
      <c r="BQ89" s="39">
        <v>0</v>
      </c>
      <c r="BR89" s="39">
        <v>0</v>
      </c>
      <c r="BS89" s="39">
        <v>0</v>
      </c>
      <c r="BT89" s="39">
        <v>0</v>
      </c>
      <c r="BU89" s="39">
        <v>0</v>
      </c>
      <c r="BV89" s="39">
        <v>7834</v>
      </c>
      <c r="BW89" s="39">
        <v>0</v>
      </c>
      <c r="BX89" s="39">
        <v>0</v>
      </c>
      <c r="BY89" s="39">
        <v>6000</v>
      </c>
      <c r="BZ89" s="39">
        <v>0</v>
      </c>
      <c r="CA89" s="39">
        <v>0</v>
      </c>
      <c r="CC89" s="39">
        <v>0</v>
      </c>
      <c r="CD89" s="39">
        <v>0</v>
      </c>
      <c r="CE89" s="39">
        <v>120428</v>
      </c>
      <c r="CF89" s="39">
        <v>221945</v>
      </c>
      <c r="CG89" s="39">
        <v>7834</v>
      </c>
      <c r="CH89" s="39">
        <v>0</v>
      </c>
      <c r="CI89" s="39">
        <v>0</v>
      </c>
    </row>
    <row r="90" spans="1:87" ht="26.4" x14ac:dyDescent="0.3">
      <c r="A90" s="39">
        <v>302</v>
      </c>
      <c r="B90" s="39">
        <v>7010</v>
      </c>
      <c r="C90" s="39" t="s">
        <v>134</v>
      </c>
      <c r="D90" s="39" t="s">
        <v>133</v>
      </c>
      <c r="E90" s="39"/>
      <c r="F90" s="39" t="s">
        <v>132</v>
      </c>
      <c r="G90" s="39">
        <v>0</v>
      </c>
      <c r="H90" s="39">
        <v>0</v>
      </c>
      <c r="I90" s="39" t="s">
        <v>131</v>
      </c>
      <c r="J90" s="39" t="s">
        <v>130</v>
      </c>
      <c r="K90" s="39" t="s">
        <v>128</v>
      </c>
      <c r="L90" s="39" t="s">
        <v>129</v>
      </c>
      <c r="M90" s="39" t="s">
        <v>128</v>
      </c>
      <c r="N90" s="39" t="s">
        <v>127</v>
      </c>
      <c r="O90" s="39" t="s">
        <v>126</v>
      </c>
      <c r="P90" s="39" t="s">
        <v>126</v>
      </c>
      <c r="Q90" s="39">
        <v>84852</v>
      </c>
      <c r="R90" s="39">
        <v>0</v>
      </c>
      <c r="S90" s="39">
        <v>789</v>
      </c>
      <c r="T90" s="39">
        <v>618542</v>
      </c>
      <c r="U90" s="39">
        <v>300983</v>
      </c>
      <c r="V90" s="39">
        <v>2237271</v>
      </c>
      <c r="W90" s="39">
        <v>0</v>
      </c>
      <c r="X90" s="39">
        <v>26740</v>
      </c>
      <c r="Y90" s="39">
        <v>8263</v>
      </c>
      <c r="Z90" s="39">
        <v>23424</v>
      </c>
      <c r="AA90" s="39">
        <v>5688</v>
      </c>
      <c r="AB90" s="39">
        <v>0</v>
      </c>
      <c r="AC90" s="39">
        <v>4396</v>
      </c>
      <c r="AD90" s="39">
        <v>0</v>
      </c>
      <c r="AE90" s="39">
        <v>9161</v>
      </c>
      <c r="AF90" s="39">
        <v>90</v>
      </c>
      <c r="AG90" s="39">
        <v>2486</v>
      </c>
      <c r="AH90" s="39">
        <v>0</v>
      </c>
      <c r="AI90" s="39">
        <v>0</v>
      </c>
      <c r="AJ90" s="39">
        <v>0</v>
      </c>
      <c r="AK90" s="39">
        <v>0</v>
      </c>
      <c r="AL90" s="39">
        <v>5613</v>
      </c>
      <c r="AM90" s="39">
        <v>12460</v>
      </c>
      <c r="AN90" s="39">
        <v>2700</v>
      </c>
      <c r="AO90" s="39">
        <v>1124573</v>
      </c>
      <c r="AP90" s="39">
        <v>0</v>
      </c>
      <c r="AQ90" s="39">
        <v>1309478</v>
      </c>
      <c r="AR90" s="39">
        <v>75500</v>
      </c>
      <c r="AS90" s="39">
        <v>123712</v>
      </c>
      <c r="AT90" s="39">
        <v>0</v>
      </c>
      <c r="AU90" s="39">
        <v>56796</v>
      </c>
      <c r="AV90" s="39">
        <v>17481</v>
      </c>
      <c r="AW90" s="39">
        <v>10094</v>
      </c>
      <c r="AX90" s="39">
        <v>0</v>
      </c>
      <c r="AY90" s="39">
        <v>0</v>
      </c>
      <c r="AZ90" s="39">
        <v>34786</v>
      </c>
      <c r="BA90" s="39">
        <v>4276</v>
      </c>
      <c r="BB90" s="39">
        <v>2141</v>
      </c>
      <c r="BC90" s="39">
        <v>2737</v>
      </c>
      <c r="BD90" s="39">
        <v>17426</v>
      </c>
      <c r="BE90" s="39">
        <v>0</v>
      </c>
      <c r="BF90" s="39">
        <v>9099</v>
      </c>
      <c r="BG90" s="39">
        <v>40286</v>
      </c>
      <c r="BH90" s="39">
        <v>16476</v>
      </c>
      <c r="BI90" s="39">
        <v>385</v>
      </c>
      <c r="BJ90" s="39">
        <v>8090</v>
      </c>
      <c r="BK90" s="39">
        <v>7352</v>
      </c>
      <c r="BL90" s="39">
        <v>0</v>
      </c>
      <c r="BM90" s="39">
        <v>15751</v>
      </c>
      <c r="BN90" s="39">
        <v>0</v>
      </c>
      <c r="BO90" s="39">
        <v>22846</v>
      </c>
      <c r="BP90" s="39">
        <v>26936</v>
      </c>
      <c r="BQ90" s="39">
        <v>0</v>
      </c>
      <c r="BR90" s="39">
        <v>0</v>
      </c>
      <c r="BS90" s="39">
        <v>61631</v>
      </c>
      <c r="BT90" s="39">
        <v>0</v>
      </c>
      <c r="BU90" s="39">
        <v>0</v>
      </c>
      <c r="BV90" s="39">
        <v>26860</v>
      </c>
      <c r="BW90" s="39">
        <v>0</v>
      </c>
      <c r="BX90" s="39">
        <v>61631</v>
      </c>
      <c r="BY90" s="39">
        <v>6000</v>
      </c>
      <c r="BZ90" s="39">
        <v>0</v>
      </c>
      <c r="CA90" s="39">
        <v>20673</v>
      </c>
      <c r="CC90" s="39">
        <v>0</v>
      </c>
      <c r="CD90" s="39">
        <v>0</v>
      </c>
      <c r="CE90" s="39">
        <v>18699</v>
      </c>
      <c r="CF90" s="39">
        <v>336118</v>
      </c>
      <c r="CG90" s="39">
        <v>6976</v>
      </c>
      <c r="CH90" s="39">
        <v>61631</v>
      </c>
      <c r="CI90" s="39">
        <v>0</v>
      </c>
    </row>
    <row r="91" spans="1:87" ht="0" hidden="1" customHeight="1" x14ac:dyDescent="0.3"/>
  </sheetData>
  <mergeCells count="1">
    <mergeCell ref="A1:CA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393C-311E-4ED5-8A10-CA2863D95B2F}">
  <dimension ref="A1:CL90"/>
  <sheetViews>
    <sheetView showGridLines="0" topLeftCell="O1" workbookViewId="0">
      <selection activeCell="Z5" sqref="Z5"/>
    </sheetView>
  </sheetViews>
  <sheetFormatPr defaultColWidth="9.109375" defaultRowHeight="14.4" x14ac:dyDescent="0.3"/>
  <cols>
    <col min="1" max="3" width="13.6640625" style="79" customWidth="1"/>
    <col min="4" max="4" width="25.109375" style="79" customWidth="1"/>
    <col min="5" max="5" width="20.6640625" style="79" customWidth="1"/>
    <col min="6" max="27" width="13.6640625" style="79" customWidth="1"/>
    <col min="28" max="28" width="13.44140625" style="79" customWidth="1"/>
    <col min="29" max="36" width="13.6640625" style="79" customWidth="1"/>
    <col min="37" max="38" width="13.44140625" style="79" customWidth="1"/>
    <col min="39" max="39" width="13.5546875" style="79" customWidth="1"/>
    <col min="40" max="68" width="13.6640625" style="79" customWidth="1"/>
    <col min="69" max="69" width="13.44140625" style="79" customWidth="1"/>
    <col min="70" max="76" width="13.6640625" style="79" customWidth="1"/>
    <col min="77" max="77" width="17" style="79" customWidth="1"/>
    <col min="78" max="78" width="13.6640625" style="79" customWidth="1"/>
    <col min="79" max="80" width="6.88671875" style="79" customWidth="1"/>
    <col min="81" max="86" width="13.6640625" style="79" customWidth="1"/>
    <col min="87" max="87" width="13.5546875" style="79" customWidth="1"/>
    <col min="88" max="88" width="13.44140625" style="79" customWidth="1"/>
    <col min="89" max="16384" width="9.109375" style="79"/>
  </cols>
  <sheetData>
    <row r="1" spans="1:90" ht="25.95" customHeight="1" x14ac:dyDescent="0.3">
      <c r="A1" s="127" t="s">
        <v>627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</row>
    <row r="2" spans="1:90" ht="43.2" x14ac:dyDescent="0.3">
      <c r="A2" s="80" t="s">
        <v>263</v>
      </c>
      <c r="B2" s="80" t="s">
        <v>262</v>
      </c>
      <c r="C2" s="81" t="s">
        <v>261</v>
      </c>
      <c r="D2" s="81" t="s">
        <v>628</v>
      </c>
      <c r="E2" s="81" t="s">
        <v>259</v>
      </c>
      <c r="F2" s="81" t="s">
        <v>258</v>
      </c>
      <c r="G2" s="80" t="s">
        <v>257</v>
      </c>
      <c r="H2" s="80" t="s">
        <v>256</v>
      </c>
      <c r="I2" s="81" t="s">
        <v>255</v>
      </c>
      <c r="J2" s="81" t="s">
        <v>254</v>
      </c>
      <c r="K2" s="81" t="s">
        <v>253</v>
      </c>
      <c r="L2" s="81" t="s">
        <v>252</v>
      </c>
      <c r="M2" s="81" t="s">
        <v>251</v>
      </c>
      <c r="N2" s="81" t="s">
        <v>250</v>
      </c>
      <c r="O2" s="81" t="s">
        <v>249</v>
      </c>
      <c r="P2" s="81" t="s">
        <v>248</v>
      </c>
      <c r="Q2" s="80" t="s">
        <v>113</v>
      </c>
      <c r="R2" s="80" t="s">
        <v>115</v>
      </c>
      <c r="S2" s="80" t="s">
        <v>247</v>
      </c>
      <c r="T2" s="80" t="s">
        <v>7</v>
      </c>
      <c r="U2" s="80" t="s">
        <v>9</v>
      </c>
      <c r="V2" s="80" t="s">
        <v>11</v>
      </c>
      <c r="W2" s="80" t="s">
        <v>13</v>
      </c>
      <c r="X2" s="80" t="s">
        <v>15</v>
      </c>
      <c r="Y2" s="80" t="s">
        <v>17</v>
      </c>
      <c r="Z2" s="80" t="s">
        <v>19</v>
      </c>
      <c r="AA2" s="80" t="s">
        <v>21</v>
      </c>
      <c r="AB2" s="80" t="s">
        <v>23</v>
      </c>
      <c r="AC2" s="80" t="s">
        <v>25</v>
      </c>
      <c r="AD2" s="80" t="s">
        <v>27</v>
      </c>
      <c r="AE2" s="80" t="s">
        <v>29</v>
      </c>
      <c r="AF2" s="80" t="s">
        <v>31</v>
      </c>
      <c r="AG2" s="80" t="s">
        <v>33</v>
      </c>
      <c r="AH2" s="80" t="s">
        <v>35</v>
      </c>
      <c r="AI2" s="80" t="s">
        <v>37</v>
      </c>
      <c r="AJ2" s="80" t="s">
        <v>39</v>
      </c>
      <c r="AK2" s="80" t="s">
        <v>246</v>
      </c>
      <c r="AL2" s="80" t="s">
        <v>245</v>
      </c>
      <c r="AM2" s="80" t="s">
        <v>244</v>
      </c>
      <c r="AN2" s="80" t="s">
        <v>243</v>
      </c>
      <c r="AO2" s="80" t="s">
        <v>43</v>
      </c>
      <c r="AP2" s="80" t="s">
        <v>45</v>
      </c>
      <c r="AQ2" s="80" t="s">
        <v>47</v>
      </c>
      <c r="AR2" s="80" t="s">
        <v>49</v>
      </c>
      <c r="AS2" s="80" t="s">
        <v>51</v>
      </c>
      <c r="AT2" s="80" t="s">
        <v>53</v>
      </c>
      <c r="AU2" s="80" t="s">
        <v>55</v>
      </c>
      <c r="AV2" s="80" t="s">
        <v>57</v>
      </c>
      <c r="AW2" s="80" t="s">
        <v>59</v>
      </c>
      <c r="AX2" s="80" t="s">
        <v>61</v>
      </c>
      <c r="AY2" s="80" t="s">
        <v>63</v>
      </c>
      <c r="AZ2" s="80" t="s">
        <v>65</v>
      </c>
      <c r="BA2" s="80" t="s">
        <v>67</v>
      </c>
      <c r="BB2" s="80" t="s">
        <v>69</v>
      </c>
      <c r="BC2" s="80" t="s">
        <v>71</v>
      </c>
      <c r="BD2" s="80" t="s">
        <v>73</v>
      </c>
      <c r="BE2" s="80" t="s">
        <v>75</v>
      </c>
      <c r="BF2" s="80" t="s">
        <v>77</v>
      </c>
      <c r="BG2" s="80" t="s">
        <v>79</v>
      </c>
      <c r="BH2" s="80" t="s">
        <v>81</v>
      </c>
      <c r="BI2" s="80" t="s">
        <v>83</v>
      </c>
      <c r="BJ2" s="80" t="s">
        <v>85</v>
      </c>
      <c r="BK2" s="80" t="s">
        <v>87</v>
      </c>
      <c r="BL2" s="80" t="s">
        <v>89</v>
      </c>
      <c r="BM2" s="80" t="s">
        <v>91</v>
      </c>
      <c r="BN2" s="80" t="s">
        <v>93</v>
      </c>
      <c r="BO2" s="80" t="s">
        <v>95</v>
      </c>
      <c r="BP2" s="80" t="s">
        <v>97</v>
      </c>
      <c r="BQ2" s="80" t="s">
        <v>99</v>
      </c>
      <c r="BR2" s="80" t="s">
        <v>101</v>
      </c>
      <c r="BS2" s="80" t="s">
        <v>103</v>
      </c>
      <c r="BT2" s="80" t="s">
        <v>105</v>
      </c>
      <c r="BU2" s="80" t="s">
        <v>107</v>
      </c>
      <c r="BV2" s="80" t="s">
        <v>242</v>
      </c>
      <c r="BW2" s="80" t="s">
        <v>241</v>
      </c>
      <c r="BX2" s="80" t="s">
        <v>240</v>
      </c>
      <c r="BY2" s="80" t="s">
        <v>239</v>
      </c>
      <c r="BZ2" s="80" t="s">
        <v>238</v>
      </c>
      <c r="CA2" s="129" t="s">
        <v>237</v>
      </c>
      <c r="CB2" s="126"/>
      <c r="CC2" s="80" t="s">
        <v>236</v>
      </c>
      <c r="CD2" s="80" t="s">
        <v>235</v>
      </c>
      <c r="CE2" s="80" t="s">
        <v>234</v>
      </c>
      <c r="CF2" s="80" t="s">
        <v>233</v>
      </c>
      <c r="CG2" s="80" t="s">
        <v>232</v>
      </c>
      <c r="CH2" s="80" t="s">
        <v>231</v>
      </c>
      <c r="CI2" s="80" t="s">
        <v>230</v>
      </c>
      <c r="CJ2" s="82" t="s">
        <v>629</v>
      </c>
      <c r="CK2" s="83" t="s">
        <v>630</v>
      </c>
      <c r="CL2" s="83" t="s">
        <v>631</v>
      </c>
    </row>
    <row r="3" spans="1:90" x14ac:dyDescent="0.3">
      <c r="A3" s="84">
        <v>302</v>
      </c>
      <c r="B3" s="84">
        <v>1000</v>
      </c>
      <c r="C3" s="84" t="s">
        <v>632</v>
      </c>
      <c r="D3" s="84" t="s">
        <v>180</v>
      </c>
      <c r="E3" s="84" t="s">
        <v>228</v>
      </c>
      <c r="F3" s="84" t="s">
        <v>132</v>
      </c>
      <c r="G3" s="84">
        <v>0</v>
      </c>
      <c r="H3" s="84">
        <v>2</v>
      </c>
      <c r="I3" s="84" t="s">
        <v>633</v>
      </c>
      <c r="J3" s="84" t="s">
        <v>130</v>
      </c>
      <c r="K3" s="84" t="s">
        <v>128</v>
      </c>
      <c r="L3" s="84" t="s">
        <v>129</v>
      </c>
      <c r="M3" s="84" t="s">
        <v>128</v>
      </c>
      <c r="N3" s="84" t="s">
        <v>127</v>
      </c>
      <c r="O3" s="84" t="s">
        <v>126</v>
      </c>
      <c r="P3" s="84" t="s">
        <v>126</v>
      </c>
      <c r="Q3" s="84">
        <v>-28166.18</v>
      </c>
      <c r="R3" s="84">
        <v>55694.99</v>
      </c>
      <c r="S3" s="84">
        <v>64091.23</v>
      </c>
      <c r="T3" s="84">
        <v>1123918.44</v>
      </c>
      <c r="U3" s="84">
        <v>0</v>
      </c>
      <c r="V3" s="84">
        <v>46448.01</v>
      </c>
      <c r="W3" s="84">
        <v>0</v>
      </c>
      <c r="X3" s="84">
        <v>0</v>
      </c>
      <c r="Y3" s="84">
        <v>136044</v>
      </c>
      <c r="Z3" s="84">
        <v>68467.56</v>
      </c>
      <c r="AA3" s="84">
        <v>21240</v>
      </c>
      <c r="AB3" s="84">
        <v>729752.52</v>
      </c>
      <c r="AC3" s="84">
        <v>12978.19</v>
      </c>
      <c r="AD3" s="84">
        <v>0</v>
      </c>
      <c r="AE3" s="84">
        <v>0</v>
      </c>
      <c r="AF3" s="84">
        <v>0</v>
      </c>
      <c r="AG3" s="84">
        <v>12839.14</v>
      </c>
      <c r="AH3" s="84">
        <v>0</v>
      </c>
      <c r="AI3" s="84">
        <v>149294.01</v>
      </c>
      <c r="AJ3" s="84">
        <v>1036.94</v>
      </c>
      <c r="AK3" s="84">
        <v>0</v>
      </c>
      <c r="AL3" s="84">
        <v>0</v>
      </c>
      <c r="AM3" s="84">
        <v>0</v>
      </c>
      <c r="AN3" s="84">
        <v>0</v>
      </c>
      <c r="AO3" s="84">
        <v>424669.11</v>
      </c>
      <c r="AP3" s="84">
        <v>0</v>
      </c>
      <c r="AQ3" s="84">
        <v>1314308.6200000001</v>
      </c>
      <c r="AR3" s="84">
        <v>50841.75</v>
      </c>
      <c r="AS3" s="84">
        <v>85635.37</v>
      </c>
      <c r="AT3" s="84">
        <v>0</v>
      </c>
      <c r="AU3" s="84">
        <v>71309.36</v>
      </c>
      <c r="AV3" s="84">
        <v>7601.75</v>
      </c>
      <c r="AW3" s="84">
        <v>906.93</v>
      </c>
      <c r="AX3" s="84">
        <v>0</v>
      </c>
      <c r="AY3" s="84">
        <v>0</v>
      </c>
      <c r="AZ3" s="84">
        <v>16351.86</v>
      </c>
      <c r="BA3" s="84">
        <v>5236.04</v>
      </c>
      <c r="BB3" s="84">
        <v>6432.69</v>
      </c>
      <c r="BC3" s="84">
        <v>2573.94</v>
      </c>
      <c r="BD3" s="84">
        <v>19635.7</v>
      </c>
      <c r="BE3" s="84">
        <v>6603.93</v>
      </c>
      <c r="BF3" s="84">
        <v>15445.24</v>
      </c>
      <c r="BG3" s="84">
        <v>38536.230000000003</v>
      </c>
      <c r="BH3" s="84">
        <v>16953.439999999999</v>
      </c>
      <c r="BI3" s="84">
        <v>0</v>
      </c>
      <c r="BJ3" s="84">
        <v>28034.13</v>
      </c>
      <c r="BK3" s="84">
        <v>7429</v>
      </c>
      <c r="BL3" s="84">
        <v>1682.11</v>
      </c>
      <c r="BM3" s="84">
        <v>12612.5</v>
      </c>
      <c r="BN3" s="84">
        <v>0</v>
      </c>
      <c r="BO3" s="84">
        <v>16903</v>
      </c>
      <c r="BP3" s="84">
        <v>43779</v>
      </c>
      <c r="BQ3" s="84">
        <v>0</v>
      </c>
      <c r="BR3" s="84">
        <v>0</v>
      </c>
      <c r="BS3" s="84">
        <v>0</v>
      </c>
      <c r="BT3" s="84">
        <v>173176.22</v>
      </c>
      <c r="BU3" s="84">
        <v>29212.51</v>
      </c>
      <c r="BV3" s="84">
        <v>15261</v>
      </c>
      <c r="BW3" s="84">
        <v>0</v>
      </c>
      <c r="BX3" s="84">
        <v>0</v>
      </c>
      <c r="BY3" s="84">
        <v>1</v>
      </c>
      <c r="BZ3" s="84">
        <v>0</v>
      </c>
      <c r="CA3" s="125">
        <v>19882.43</v>
      </c>
      <c r="CB3" s="126"/>
      <c r="CC3" s="84">
        <v>0</v>
      </c>
      <c r="CD3" s="84">
        <v>0</v>
      </c>
      <c r="CE3" s="84">
        <v>0</v>
      </c>
      <c r="CF3" s="84">
        <v>-69960</v>
      </c>
      <c r="CG3" s="84">
        <v>30426</v>
      </c>
      <c r="CH3" s="84">
        <v>29044</v>
      </c>
      <c r="CI3" s="84">
        <v>3637</v>
      </c>
      <c r="CJ3" s="85">
        <v>0</v>
      </c>
      <c r="CK3" s="86">
        <f>CE3+CF3+CI3</f>
        <v>-66323</v>
      </c>
      <c r="CL3" s="86">
        <f>CG3+CH3</f>
        <v>59470</v>
      </c>
    </row>
    <row r="4" spans="1:90" ht="26.4" x14ac:dyDescent="0.3">
      <c r="A4" s="84">
        <v>302</v>
      </c>
      <c r="B4" s="84">
        <v>1002</v>
      </c>
      <c r="C4" s="84" t="s">
        <v>227</v>
      </c>
      <c r="D4" s="84" t="s">
        <v>133</v>
      </c>
      <c r="E4" s="84"/>
      <c r="F4" s="84" t="s">
        <v>132</v>
      </c>
      <c r="G4" s="84">
        <v>0</v>
      </c>
      <c r="H4" s="84">
        <v>2</v>
      </c>
      <c r="I4" s="84" t="s">
        <v>633</v>
      </c>
      <c r="J4" s="84" t="s">
        <v>130</v>
      </c>
      <c r="K4" s="84" t="s">
        <v>128</v>
      </c>
      <c r="L4" s="84" t="s">
        <v>129</v>
      </c>
      <c r="M4" s="84" t="s">
        <v>128</v>
      </c>
      <c r="N4" s="84" t="s">
        <v>127</v>
      </c>
      <c r="O4" s="84" t="s">
        <v>126</v>
      </c>
      <c r="P4" s="84" t="s">
        <v>126</v>
      </c>
      <c r="Q4" s="84">
        <v>-20659.71</v>
      </c>
      <c r="R4" s="84">
        <v>0</v>
      </c>
      <c r="S4" s="84">
        <v>21843</v>
      </c>
      <c r="T4" s="84">
        <v>439322.45</v>
      </c>
      <c r="U4" s="84">
        <v>0</v>
      </c>
      <c r="V4" s="84">
        <v>32357.71</v>
      </c>
      <c r="W4" s="84">
        <v>0</v>
      </c>
      <c r="X4" s="84">
        <v>0</v>
      </c>
      <c r="Y4" s="84">
        <v>0</v>
      </c>
      <c r="Z4" s="84">
        <v>27617.58</v>
      </c>
      <c r="AA4" s="84">
        <v>0</v>
      </c>
      <c r="AB4" s="84">
        <v>163090.85</v>
      </c>
      <c r="AC4" s="84">
        <v>12929.16</v>
      </c>
      <c r="AD4" s="84">
        <v>0</v>
      </c>
      <c r="AE4" s="84">
        <v>0</v>
      </c>
      <c r="AF4" s="84">
        <v>627.20000000000005</v>
      </c>
      <c r="AG4" s="84">
        <v>17448.16</v>
      </c>
      <c r="AH4" s="84">
        <v>0</v>
      </c>
      <c r="AI4" s="84">
        <v>0</v>
      </c>
      <c r="AJ4" s="84">
        <v>0</v>
      </c>
      <c r="AK4" s="84">
        <v>899.34</v>
      </c>
      <c r="AL4" s="84">
        <v>0</v>
      </c>
      <c r="AM4" s="84">
        <v>0</v>
      </c>
      <c r="AN4" s="84">
        <v>0</v>
      </c>
      <c r="AO4" s="84">
        <v>234537.87</v>
      </c>
      <c r="AP4" s="84">
        <v>0</v>
      </c>
      <c r="AQ4" s="84">
        <v>253042.26</v>
      </c>
      <c r="AR4" s="84">
        <v>35010.9</v>
      </c>
      <c r="AS4" s="84">
        <v>69581.84</v>
      </c>
      <c r="AT4" s="84">
        <v>0</v>
      </c>
      <c r="AU4" s="84">
        <v>50457.43</v>
      </c>
      <c r="AV4" s="84">
        <v>14966.26</v>
      </c>
      <c r="AW4" s="84">
        <v>6146.06</v>
      </c>
      <c r="AX4" s="84">
        <v>0</v>
      </c>
      <c r="AY4" s="84">
        <v>0</v>
      </c>
      <c r="AZ4" s="84">
        <v>1833.48</v>
      </c>
      <c r="BA4" s="84">
        <v>888.25</v>
      </c>
      <c r="BB4" s="84">
        <v>2503.02</v>
      </c>
      <c r="BC4" s="84">
        <v>1383.62</v>
      </c>
      <c r="BD4" s="84">
        <v>6891.15</v>
      </c>
      <c r="BE4" s="84">
        <v>1846.74</v>
      </c>
      <c r="BF4" s="84">
        <v>4312.99</v>
      </c>
      <c r="BG4" s="84">
        <v>8023.86</v>
      </c>
      <c r="BH4" s="84">
        <v>3624.72</v>
      </c>
      <c r="BI4" s="84">
        <v>0</v>
      </c>
      <c r="BJ4" s="84">
        <v>7167.38</v>
      </c>
      <c r="BK4" s="84">
        <v>1710</v>
      </c>
      <c r="BL4" s="84">
        <v>2010.33</v>
      </c>
      <c r="BM4" s="84">
        <v>12929.16</v>
      </c>
      <c r="BN4" s="84">
        <v>22858.83</v>
      </c>
      <c r="BO4" s="84">
        <v>38047.82</v>
      </c>
      <c r="BP4" s="84">
        <v>8059.5</v>
      </c>
      <c r="BQ4" s="84">
        <v>0</v>
      </c>
      <c r="BR4" s="84">
        <v>0</v>
      </c>
      <c r="BS4" s="84">
        <v>0</v>
      </c>
      <c r="BT4" s="84">
        <v>0</v>
      </c>
      <c r="BU4" s="84">
        <v>0</v>
      </c>
      <c r="BV4" s="84">
        <v>4945</v>
      </c>
      <c r="BW4" s="84">
        <v>0</v>
      </c>
      <c r="BX4" s="84">
        <v>0</v>
      </c>
      <c r="BY4" s="84">
        <v>1</v>
      </c>
      <c r="BZ4" s="84">
        <v>0</v>
      </c>
      <c r="CA4" s="125">
        <v>15526.93</v>
      </c>
      <c r="CB4" s="126"/>
      <c r="CC4" s="84">
        <v>0</v>
      </c>
      <c r="CD4" s="84">
        <v>0</v>
      </c>
      <c r="CE4" s="84">
        <v>0</v>
      </c>
      <c r="CF4" s="84">
        <v>-114200</v>
      </c>
      <c r="CG4" s="84">
        <v>11261</v>
      </c>
      <c r="CH4" s="84">
        <v>0</v>
      </c>
      <c r="CI4" s="84">
        <v>0</v>
      </c>
      <c r="CJ4" s="85">
        <v>0</v>
      </c>
      <c r="CK4" s="86">
        <f t="shared" ref="CK4:CK67" si="0">CE4+CF4+CI4</f>
        <v>-114200</v>
      </c>
      <c r="CL4" s="86">
        <f t="shared" ref="CL4:CL67" si="1">CG4+CH4</f>
        <v>11261</v>
      </c>
    </row>
    <row r="5" spans="1:90" ht="26.4" x14ac:dyDescent="0.3">
      <c r="A5" s="84">
        <v>302</v>
      </c>
      <c r="B5" s="84">
        <v>1100</v>
      </c>
      <c r="C5" s="84" t="s">
        <v>226</v>
      </c>
      <c r="D5" s="84" t="s">
        <v>133</v>
      </c>
      <c r="E5" s="84"/>
      <c r="F5" s="84" t="s">
        <v>132</v>
      </c>
      <c r="G5" s="84">
        <v>0</v>
      </c>
      <c r="H5" s="84">
        <v>0</v>
      </c>
      <c r="I5" s="84" t="s">
        <v>633</v>
      </c>
      <c r="J5" s="84" t="s">
        <v>130</v>
      </c>
      <c r="K5" s="84" t="s">
        <v>128</v>
      </c>
      <c r="L5" s="84" t="s">
        <v>129</v>
      </c>
      <c r="M5" s="84" t="s">
        <v>128</v>
      </c>
      <c r="N5" s="84" t="s">
        <v>127</v>
      </c>
      <c r="O5" s="84" t="s">
        <v>126</v>
      </c>
      <c r="P5" s="84" t="s">
        <v>126</v>
      </c>
      <c r="Q5" s="84">
        <v>291425.51</v>
      </c>
      <c r="R5" s="84">
        <v>0</v>
      </c>
      <c r="S5" s="84">
        <v>39211.75</v>
      </c>
      <c r="T5" s="84">
        <v>1700136.64</v>
      </c>
      <c r="U5" s="84">
        <v>0</v>
      </c>
      <c r="V5" s="84">
        <v>1080223.2</v>
      </c>
      <c r="W5" s="84">
        <v>0</v>
      </c>
      <c r="X5" s="84">
        <v>30057.39</v>
      </c>
      <c r="Y5" s="84">
        <v>0</v>
      </c>
      <c r="Z5" s="84">
        <v>57172.53</v>
      </c>
      <c r="AA5" s="84">
        <v>0</v>
      </c>
      <c r="AB5" s="84">
        <v>168086.79</v>
      </c>
      <c r="AC5" s="84">
        <v>0</v>
      </c>
      <c r="AD5" s="84">
        <v>22373.919999999998</v>
      </c>
      <c r="AE5" s="84">
        <v>0</v>
      </c>
      <c r="AF5" s="84">
        <v>0</v>
      </c>
      <c r="AG5" s="84">
        <v>0</v>
      </c>
      <c r="AH5" s="84">
        <v>0</v>
      </c>
      <c r="AI5" s="84">
        <v>0</v>
      </c>
      <c r="AJ5" s="84">
        <v>0</v>
      </c>
      <c r="AK5" s="84">
        <v>0</v>
      </c>
      <c r="AL5" s="84">
        <v>0</v>
      </c>
      <c r="AM5" s="84">
        <v>0</v>
      </c>
      <c r="AN5" s="84">
        <v>63642.09</v>
      </c>
      <c r="AO5" s="84">
        <v>1593532.5</v>
      </c>
      <c r="AP5" s="84">
        <v>202269.9</v>
      </c>
      <c r="AQ5" s="84">
        <v>311728.51</v>
      </c>
      <c r="AR5" s="84">
        <v>32179.279999999999</v>
      </c>
      <c r="AS5" s="84">
        <v>62335.32</v>
      </c>
      <c r="AT5" s="84">
        <v>0</v>
      </c>
      <c r="AU5" s="84">
        <v>0</v>
      </c>
      <c r="AV5" s="84">
        <v>12673.88</v>
      </c>
      <c r="AW5" s="84">
        <v>12280.03</v>
      </c>
      <c r="AX5" s="84">
        <v>27209.03</v>
      </c>
      <c r="AY5" s="84">
        <v>1482</v>
      </c>
      <c r="AZ5" s="84">
        <v>3589.66</v>
      </c>
      <c r="BA5" s="84">
        <v>3928.08</v>
      </c>
      <c r="BB5" s="84">
        <v>23196.86</v>
      </c>
      <c r="BC5" s="84">
        <v>1089.33</v>
      </c>
      <c r="BD5" s="84">
        <v>17953.689999999999</v>
      </c>
      <c r="BE5" s="84">
        <v>2697.06</v>
      </c>
      <c r="BF5" s="84">
        <v>10932.41</v>
      </c>
      <c r="BG5" s="84">
        <v>43869.07</v>
      </c>
      <c r="BH5" s="84">
        <v>27039.9</v>
      </c>
      <c r="BI5" s="84">
        <v>5604.2</v>
      </c>
      <c r="BJ5" s="84">
        <v>16426.63</v>
      </c>
      <c r="BK5" s="84">
        <v>3782</v>
      </c>
      <c r="BL5" s="84">
        <v>34412.769999999997</v>
      </c>
      <c r="BM5" s="84">
        <v>33068.39</v>
      </c>
      <c r="BN5" s="84">
        <v>146696.25</v>
      </c>
      <c r="BO5" s="84">
        <v>182090.05</v>
      </c>
      <c r="BP5" s="84">
        <v>48383.45</v>
      </c>
      <c r="BQ5" s="84">
        <v>0</v>
      </c>
      <c r="BR5" s="84">
        <v>0</v>
      </c>
      <c r="BS5" s="84">
        <v>0</v>
      </c>
      <c r="BT5" s="84">
        <v>0</v>
      </c>
      <c r="BU5" s="84">
        <v>0</v>
      </c>
      <c r="BV5" s="84">
        <v>8506</v>
      </c>
      <c r="BW5" s="84">
        <v>0</v>
      </c>
      <c r="BX5" s="84">
        <v>0</v>
      </c>
      <c r="BY5" s="84">
        <v>1</v>
      </c>
      <c r="BZ5" s="84">
        <v>0</v>
      </c>
      <c r="CA5" s="125">
        <v>0</v>
      </c>
      <c r="CB5" s="126"/>
      <c r="CC5" s="84">
        <v>0</v>
      </c>
      <c r="CD5" s="84">
        <v>0</v>
      </c>
      <c r="CE5" s="84">
        <v>50000</v>
      </c>
      <c r="CF5" s="84">
        <v>502668</v>
      </c>
      <c r="CG5" s="84">
        <v>47718</v>
      </c>
      <c r="CH5" s="84">
        <v>0</v>
      </c>
      <c r="CI5" s="84">
        <v>0</v>
      </c>
      <c r="CJ5" s="85">
        <v>0</v>
      </c>
      <c r="CK5" s="86">
        <f t="shared" si="0"/>
        <v>552668</v>
      </c>
      <c r="CL5" s="86">
        <f t="shared" si="1"/>
        <v>47718</v>
      </c>
    </row>
    <row r="6" spans="1:90" x14ac:dyDescent="0.3">
      <c r="A6" s="84">
        <v>302</v>
      </c>
      <c r="B6" s="84">
        <v>1102</v>
      </c>
      <c r="C6" s="84" t="s">
        <v>225</v>
      </c>
      <c r="D6" s="84" t="s">
        <v>133</v>
      </c>
      <c r="E6" s="84"/>
      <c r="F6" s="84" t="s">
        <v>132</v>
      </c>
      <c r="G6" s="84">
        <v>0</v>
      </c>
      <c r="H6" s="84">
        <v>0</v>
      </c>
      <c r="I6" s="84" t="s">
        <v>633</v>
      </c>
      <c r="J6" s="84" t="s">
        <v>130</v>
      </c>
      <c r="K6" s="84" t="s">
        <v>128</v>
      </c>
      <c r="L6" s="84" t="s">
        <v>129</v>
      </c>
      <c r="M6" s="84" t="s">
        <v>128</v>
      </c>
      <c r="N6" s="84" t="s">
        <v>127</v>
      </c>
      <c r="O6" s="84" t="s">
        <v>126</v>
      </c>
      <c r="P6" s="84" t="s">
        <v>126</v>
      </c>
      <c r="Q6" s="84">
        <v>178749.21</v>
      </c>
      <c r="R6" s="84">
        <v>0</v>
      </c>
      <c r="S6" s="84">
        <v>1178.42</v>
      </c>
      <c r="T6" s="84">
        <v>486423.46</v>
      </c>
      <c r="U6" s="84">
        <v>0</v>
      </c>
      <c r="V6" s="84">
        <v>0</v>
      </c>
      <c r="W6" s="84">
        <v>0</v>
      </c>
      <c r="X6" s="84">
        <v>6620.31</v>
      </c>
      <c r="Y6" s="84">
        <v>0</v>
      </c>
      <c r="Z6" s="84">
        <v>3897.64</v>
      </c>
      <c r="AA6" s="84">
        <v>0</v>
      </c>
      <c r="AB6" s="84">
        <v>97771.33</v>
      </c>
      <c r="AC6" s="84">
        <v>0</v>
      </c>
      <c r="AD6" s="84">
        <v>0</v>
      </c>
      <c r="AE6" s="84">
        <v>1326</v>
      </c>
      <c r="AF6" s="84">
        <v>0</v>
      </c>
      <c r="AG6" s="84">
        <v>0</v>
      </c>
      <c r="AH6" s="84">
        <v>0</v>
      </c>
      <c r="AI6" s="84">
        <v>0</v>
      </c>
      <c r="AJ6" s="84">
        <v>0</v>
      </c>
      <c r="AK6" s="84">
        <v>0</v>
      </c>
      <c r="AL6" s="84">
        <v>31207.75</v>
      </c>
      <c r="AM6" s="84">
        <v>6451.88</v>
      </c>
      <c r="AN6" s="84">
        <v>0</v>
      </c>
      <c r="AO6" s="84">
        <v>446778.13</v>
      </c>
      <c r="AP6" s="84">
        <v>0</v>
      </c>
      <c r="AQ6" s="84">
        <v>24920.54</v>
      </c>
      <c r="AR6" s="84">
        <v>0</v>
      </c>
      <c r="AS6" s="84">
        <v>36519.93</v>
      </c>
      <c r="AT6" s="84">
        <v>0</v>
      </c>
      <c r="AU6" s="84">
        <v>656.22</v>
      </c>
      <c r="AV6" s="84">
        <v>5032.92</v>
      </c>
      <c r="AW6" s="84">
        <v>3331.37</v>
      </c>
      <c r="AX6" s="84">
        <v>4834.32</v>
      </c>
      <c r="AY6" s="84">
        <v>0</v>
      </c>
      <c r="AZ6" s="84">
        <v>8717.6200000000008</v>
      </c>
      <c r="BA6" s="84">
        <v>0</v>
      </c>
      <c r="BB6" s="84">
        <v>107.47</v>
      </c>
      <c r="BC6" s="84">
        <v>0</v>
      </c>
      <c r="BD6" s="84">
        <v>0</v>
      </c>
      <c r="BE6" s="84">
        <v>0</v>
      </c>
      <c r="BF6" s="84">
        <v>1129.7</v>
      </c>
      <c r="BG6" s="84">
        <v>13370.36</v>
      </c>
      <c r="BH6" s="84">
        <v>6469.7</v>
      </c>
      <c r="BI6" s="84">
        <v>5173.93</v>
      </c>
      <c r="BJ6" s="84">
        <v>13719.66</v>
      </c>
      <c r="BK6" s="84">
        <v>380</v>
      </c>
      <c r="BL6" s="84">
        <v>0</v>
      </c>
      <c r="BM6" s="84">
        <v>1740.66</v>
      </c>
      <c r="BN6" s="84">
        <v>4236</v>
      </c>
      <c r="BO6" s="84">
        <v>36780.36</v>
      </c>
      <c r="BP6" s="84">
        <v>31740.7</v>
      </c>
      <c r="BQ6" s="84">
        <v>0</v>
      </c>
      <c r="BR6" s="84">
        <v>0</v>
      </c>
      <c r="BS6" s="84">
        <v>527</v>
      </c>
      <c r="BT6" s="84">
        <v>0</v>
      </c>
      <c r="BU6" s="84">
        <v>0</v>
      </c>
      <c r="BV6" s="84">
        <v>4835</v>
      </c>
      <c r="BW6" s="84">
        <v>0</v>
      </c>
      <c r="BX6" s="84">
        <v>527</v>
      </c>
      <c r="BY6" s="84">
        <v>1</v>
      </c>
      <c r="BZ6" s="84">
        <v>0</v>
      </c>
      <c r="CA6" s="125">
        <v>0</v>
      </c>
      <c r="CB6" s="126"/>
      <c r="CC6" s="84">
        <v>0</v>
      </c>
      <c r="CD6" s="84">
        <v>6540.55</v>
      </c>
      <c r="CE6" s="84">
        <v>8757</v>
      </c>
      <c r="CF6" s="84">
        <v>157525</v>
      </c>
      <c r="CG6" s="84">
        <v>0</v>
      </c>
      <c r="CH6" s="84">
        <v>0</v>
      </c>
      <c r="CI6" s="84">
        <v>0</v>
      </c>
      <c r="CJ6" s="85">
        <v>0</v>
      </c>
      <c r="CK6" s="86">
        <f t="shared" si="0"/>
        <v>166282</v>
      </c>
      <c r="CL6" s="86">
        <f t="shared" si="1"/>
        <v>0</v>
      </c>
    </row>
    <row r="7" spans="1:90" ht="26.4" x14ac:dyDescent="0.3">
      <c r="A7" s="84">
        <v>302</v>
      </c>
      <c r="B7" s="84">
        <v>2002</v>
      </c>
      <c r="C7" s="84" t="s">
        <v>224</v>
      </c>
      <c r="D7" s="84" t="s">
        <v>133</v>
      </c>
      <c r="E7" s="84"/>
      <c r="F7" s="84" t="s">
        <v>132</v>
      </c>
      <c r="G7" s="84">
        <v>0</v>
      </c>
      <c r="H7" s="84">
        <v>0</v>
      </c>
      <c r="I7" s="84" t="s">
        <v>633</v>
      </c>
      <c r="J7" s="84" t="s">
        <v>130</v>
      </c>
      <c r="K7" s="84" t="s">
        <v>128</v>
      </c>
      <c r="L7" s="84" t="s">
        <v>129</v>
      </c>
      <c r="M7" s="84" t="s">
        <v>128</v>
      </c>
      <c r="N7" s="84" t="s">
        <v>127</v>
      </c>
      <c r="O7" s="84" t="s">
        <v>126</v>
      </c>
      <c r="P7" s="84" t="s">
        <v>126</v>
      </c>
      <c r="Q7" s="84">
        <v>236234</v>
      </c>
      <c r="R7" s="84">
        <v>0</v>
      </c>
      <c r="S7" s="84">
        <v>0</v>
      </c>
      <c r="T7" s="84">
        <v>2329203.09</v>
      </c>
      <c r="U7" s="84">
        <v>0</v>
      </c>
      <c r="V7" s="84">
        <v>85020.36</v>
      </c>
      <c r="W7" s="84">
        <v>0</v>
      </c>
      <c r="X7" s="84">
        <v>162725.03</v>
      </c>
      <c r="Y7" s="84">
        <v>1845</v>
      </c>
      <c r="Z7" s="84">
        <v>0</v>
      </c>
      <c r="AA7" s="84">
        <v>7953.5</v>
      </c>
      <c r="AB7" s="84">
        <v>15541.26</v>
      </c>
      <c r="AC7" s="84">
        <v>25000.45</v>
      </c>
      <c r="AD7" s="84">
        <v>22588.5</v>
      </c>
      <c r="AE7" s="84">
        <v>1000</v>
      </c>
      <c r="AF7" s="84">
        <v>7795.54</v>
      </c>
      <c r="AG7" s="84">
        <v>977.06</v>
      </c>
      <c r="AH7" s="84">
        <v>0</v>
      </c>
      <c r="AI7" s="84">
        <v>0</v>
      </c>
      <c r="AJ7" s="84">
        <v>0</v>
      </c>
      <c r="AK7" s="84">
        <v>0</v>
      </c>
      <c r="AL7" s="84">
        <v>0</v>
      </c>
      <c r="AM7" s="84">
        <v>20700.38</v>
      </c>
      <c r="AN7" s="84">
        <v>84772.04</v>
      </c>
      <c r="AO7" s="84">
        <v>1236138.18</v>
      </c>
      <c r="AP7" s="84">
        <v>0</v>
      </c>
      <c r="AQ7" s="84">
        <v>640141.16</v>
      </c>
      <c r="AR7" s="84">
        <v>56135.88</v>
      </c>
      <c r="AS7" s="84">
        <v>112581.17</v>
      </c>
      <c r="AT7" s="84">
        <v>0</v>
      </c>
      <c r="AU7" s="84">
        <v>62879.17</v>
      </c>
      <c r="AV7" s="84">
        <v>86435.01</v>
      </c>
      <c r="AW7" s="84">
        <v>7308.82</v>
      </c>
      <c r="AX7" s="84">
        <v>15765.83</v>
      </c>
      <c r="AY7" s="84">
        <v>0</v>
      </c>
      <c r="AZ7" s="84">
        <v>28607.37</v>
      </c>
      <c r="BA7" s="84">
        <v>0</v>
      </c>
      <c r="BB7" s="84">
        <v>51425.52</v>
      </c>
      <c r="BC7" s="84">
        <v>10339.120000000001</v>
      </c>
      <c r="BD7" s="84">
        <v>46917.88</v>
      </c>
      <c r="BE7" s="84">
        <v>30976</v>
      </c>
      <c r="BF7" s="84">
        <v>11018</v>
      </c>
      <c r="BG7" s="84">
        <v>47949.36</v>
      </c>
      <c r="BH7" s="84">
        <v>10060.969999999999</v>
      </c>
      <c r="BI7" s="84">
        <v>0</v>
      </c>
      <c r="BJ7" s="84">
        <v>20269</v>
      </c>
      <c r="BK7" s="84">
        <v>11984.05</v>
      </c>
      <c r="BL7" s="84">
        <v>13956.43</v>
      </c>
      <c r="BM7" s="84">
        <v>94365.32</v>
      </c>
      <c r="BN7" s="84">
        <v>63494.5</v>
      </c>
      <c r="BO7" s="84">
        <v>163903.51999999999</v>
      </c>
      <c r="BP7" s="84">
        <v>31492.2</v>
      </c>
      <c r="BQ7" s="84">
        <v>0</v>
      </c>
      <c r="BR7" s="84">
        <v>0</v>
      </c>
      <c r="BS7" s="84">
        <v>18757</v>
      </c>
      <c r="BT7" s="84">
        <v>0</v>
      </c>
      <c r="BU7" s="84">
        <v>0</v>
      </c>
      <c r="BV7" s="84">
        <v>9067</v>
      </c>
      <c r="BW7" s="84">
        <v>0</v>
      </c>
      <c r="BX7" s="84">
        <v>18757</v>
      </c>
      <c r="BY7" s="84">
        <v>1</v>
      </c>
      <c r="BZ7" s="84">
        <v>0</v>
      </c>
      <c r="CA7" s="125">
        <v>27824</v>
      </c>
      <c r="CB7" s="126"/>
      <c r="CC7" s="84">
        <v>0</v>
      </c>
      <c r="CD7" s="84">
        <v>0</v>
      </c>
      <c r="CE7" s="84">
        <v>23749</v>
      </c>
      <c r="CF7" s="84">
        <v>104706</v>
      </c>
      <c r="CG7" s="84">
        <v>0</v>
      </c>
      <c r="CH7" s="84">
        <v>0</v>
      </c>
      <c r="CI7" s="84">
        <v>0</v>
      </c>
      <c r="CJ7" s="85">
        <v>0</v>
      </c>
      <c r="CK7" s="86">
        <f t="shared" si="0"/>
        <v>128455</v>
      </c>
      <c r="CL7" s="86">
        <f t="shared" si="1"/>
        <v>0</v>
      </c>
    </row>
    <row r="8" spans="1:90" ht="26.4" x14ac:dyDescent="0.3">
      <c r="A8" s="84">
        <v>302</v>
      </c>
      <c r="B8" s="84">
        <v>2003</v>
      </c>
      <c r="C8" s="84" t="s">
        <v>223</v>
      </c>
      <c r="D8" s="84" t="s">
        <v>133</v>
      </c>
      <c r="E8" s="84"/>
      <c r="F8" s="84" t="s">
        <v>132</v>
      </c>
      <c r="G8" s="84">
        <v>0</v>
      </c>
      <c r="H8" s="84">
        <v>1</v>
      </c>
      <c r="I8" s="84" t="s">
        <v>633</v>
      </c>
      <c r="J8" s="84" t="s">
        <v>130</v>
      </c>
      <c r="K8" s="84" t="s">
        <v>128</v>
      </c>
      <c r="L8" s="84" t="s">
        <v>129</v>
      </c>
      <c r="M8" s="84" t="s">
        <v>128</v>
      </c>
      <c r="N8" s="84" t="s">
        <v>127</v>
      </c>
      <c r="O8" s="84" t="s">
        <v>126</v>
      </c>
      <c r="P8" s="84" t="s">
        <v>126</v>
      </c>
      <c r="Q8" s="84">
        <v>-157555.82999999999</v>
      </c>
      <c r="R8" s="84">
        <v>81322.710000000006</v>
      </c>
      <c r="S8" s="84">
        <v>0</v>
      </c>
      <c r="T8" s="84">
        <v>1994058.6</v>
      </c>
      <c r="U8" s="84">
        <v>0</v>
      </c>
      <c r="V8" s="84">
        <v>120515.24</v>
      </c>
      <c r="W8" s="84">
        <v>0</v>
      </c>
      <c r="X8" s="84">
        <v>188545.96</v>
      </c>
      <c r="Y8" s="84">
        <v>46885.91</v>
      </c>
      <c r="Z8" s="84">
        <v>0</v>
      </c>
      <c r="AA8" s="84">
        <v>14572</v>
      </c>
      <c r="AB8" s="84">
        <v>33760.730000000003</v>
      </c>
      <c r="AC8" s="84">
        <v>19766</v>
      </c>
      <c r="AD8" s="84">
        <v>0</v>
      </c>
      <c r="AE8" s="84">
        <v>0</v>
      </c>
      <c r="AF8" s="84">
        <v>15431.5</v>
      </c>
      <c r="AG8" s="84">
        <v>753.86</v>
      </c>
      <c r="AH8" s="84">
        <v>0</v>
      </c>
      <c r="AI8" s="84">
        <v>164301</v>
      </c>
      <c r="AJ8" s="84">
        <v>0</v>
      </c>
      <c r="AK8" s="84">
        <v>0</v>
      </c>
      <c r="AL8" s="84">
        <v>9398.36</v>
      </c>
      <c r="AM8" s="84">
        <v>39490.93</v>
      </c>
      <c r="AN8" s="84">
        <v>51899</v>
      </c>
      <c r="AO8" s="84">
        <v>848747.31</v>
      </c>
      <c r="AP8" s="84">
        <v>0</v>
      </c>
      <c r="AQ8" s="84">
        <v>487757.04</v>
      </c>
      <c r="AR8" s="84">
        <v>104446.3</v>
      </c>
      <c r="AS8" s="84">
        <v>104412.7</v>
      </c>
      <c r="AT8" s="84">
        <v>0</v>
      </c>
      <c r="AU8" s="84">
        <v>67872.89</v>
      </c>
      <c r="AV8" s="84">
        <v>16945.54</v>
      </c>
      <c r="AW8" s="84">
        <v>16319.23</v>
      </c>
      <c r="AX8" s="84">
        <v>578.91999999999996</v>
      </c>
      <c r="AY8" s="84">
        <v>1446</v>
      </c>
      <c r="AZ8" s="84">
        <v>35930.57</v>
      </c>
      <c r="BA8" s="84">
        <v>1633.25</v>
      </c>
      <c r="BB8" s="84">
        <v>4641.37</v>
      </c>
      <c r="BC8" s="84">
        <v>11242.14</v>
      </c>
      <c r="BD8" s="84">
        <v>26831.51</v>
      </c>
      <c r="BE8" s="84">
        <v>19535.849999999999</v>
      </c>
      <c r="BF8" s="84">
        <v>5668.1</v>
      </c>
      <c r="BG8" s="84">
        <v>76684.070000000007</v>
      </c>
      <c r="BH8" s="84">
        <v>22392</v>
      </c>
      <c r="BI8" s="84">
        <v>0</v>
      </c>
      <c r="BJ8" s="84">
        <v>26095.88</v>
      </c>
      <c r="BK8" s="84">
        <v>9093.01</v>
      </c>
      <c r="BL8" s="84">
        <v>11249.68</v>
      </c>
      <c r="BM8" s="84">
        <v>102768</v>
      </c>
      <c r="BN8" s="84">
        <v>206888.7</v>
      </c>
      <c r="BO8" s="84">
        <v>142961</v>
      </c>
      <c r="BP8" s="84">
        <v>89911.72</v>
      </c>
      <c r="BQ8" s="84">
        <v>0</v>
      </c>
      <c r="BR8" s="84">
        <v>0</v>
      </c>
      <c r="BS8" s="84">
        <v>0</v>
      </c>
      <c r="BT8" s="84">
        <v>108556.31</v>
      </c>
      <c r="BU8" s="84">
        <v>19324.310000000001</v>
      </c>
      <c r="BV8" s="84">
        <v>8581</v>
      </c>
      <c r="BW8" s="84">
        <v>0</v>
      </c>
      <c r="BX8" s="84">
        <v>0</v>
      </c>
      <c r="BY8" s="84">
        <v>1</v>
      </c>
      <c r="BZ8" s="84">
        <v>0</v>
      </c>
      <c r="CA8" s="125">
        <v>0</v>
      </c>
      <c r="CB8" s="126"/>
      <c r="CC8" s="84">
        <v>0</v>
      </c>
      <c r="CD8" s="84">
        <v>0</v>
      </c>
      <c r="CE8" s="84">
        <v>0</v>
      </c>
      <c r="CF8" s="84">
        <v>-64531</v>
      </c>
      <c r="CG8" s="84">
        <v>8581</v>
      </c>
      <c r="CH8" s="84">
        <v>0</v>
      </c>
      <c r="CI8" s="84">
        <v>117743</v>
      </c>
      <c r="CJ8" s="85">
        <v>0</v>
      </c>
      <c r="CK8" s="86">
        <f t="shared" si="0"/>
        <v>53212</v>
      </c>
      <c r="CL8" s="86">
        <f t="shared" si="1"/>
        <v>8581</v>
      </c>
    </row>
    <row r="9" spans="1:90" ht="26.4" x14ac:dyDescent="0.3">
      <c r="A9" s="84">
        <v>302</v>
      </c>
      <c r="B9" s="84">
        <v>2007</v>
      </c>
      <c r="C9" s="84" t="s">
        <v>222</v>
      </c>
      <c r="D9" s="84" t="s">
        <v>133</v>
      </c>
      <c r="E9" s="84"/>
      <c r="F9" s="84" t="s">
        <v>132</v>
      </c>
      <c r="G9" s="84">
        <v>0</v>
      </c>
      <c r="H9" s="84">
        <v>0</v>
      </c>
      <c r="I9" s="84" t="s">
        <v>633</v>
      </c>
      <c r="J9" s="84" t="s">
        <v>130</v>
      </c>
      <c r="K9" s="84" t="s">
        <v>128</v>
      </c>
      <c r="L9" s="84" t="s">
        <v>129</v>
      </c>
      <c r="M9" s="84" t="s">
        <v>128</v>
      </c>
      <c r="N9" s="84" t="s">
        <v>127</v>
      </c>
      <c r="O9" s="84" t="s">
        <v>126</v>
      </c>
      <c r="P9" s="84" t="s">
        <v>126</v>
      </c>
      <c r="Q9" s="84">
        <v>74015.42</v>
      </c>
      <c r="R9" s="84">
        <v>0</v>
      </c>
      <c r="S9" s="84">
        <v>-0.8</v>
      </c>
      <c r="T9" s="84">
        <v>1569294.74</v>
      </c>
      <c r="U9" s="84">
        <v>0</v>
      </c>
      <c r="V9" s="84">
        <v>127170.07</v>
      </c>
      <c r="W9" s="84">
        <v>0</v>
      </c>
      <c r="X9" s="84">
        <v>98679.99</v>
      </c>
      <c r="Y9" s="84">
        <v>15303</v>
      </c>
      <c r="Z9" s="84">
        <v>0</v>
      </c>
      <c r="AA9" s="84">
        <v>42840.19</v>
      </c>
      <c r="AB9" s="84">
        <v>14591.07</v>
      </c>
      <c r="AC9" s="84">
        <v>68813.350000000006</v>
      </c>
      <c r="AD9" s="84">
        <v>8400</v>
      </c>
      <c r="AE9" s="84">
        <v>835</v>
      </c>
      <c r="AF9" s="84">
        <v>54173.89</v>
      </c>
      <c r="AG9" s="84">
        <v>22675.68</v>
      </c>
      <c r="AH9" s="84">
        <v>0</v>
      </c>
      <c r="AI9" s="84">
        <v>0</v>
      </c>
      <c r="AJ9" s="84">
        <v>0</v>
      </c>
      <c r="AK9" s="84">
        <v>0</v>
      </c>
      <c r="AL9" s="84">
        <v>770</v>
      </c>
      <c r="AM9" s="84">
        <v>22920</v>
      </c>
      <c r="AN9" s="84">
        <v>22842.17</v>
      </c>
      <c r="AO9" s="84">
        <v>1008115.18</v>
      </c>
      <c r="AP9" s="84">
        <v>0</v>
      </c>
      <c r="AQ9" s="84">
        <v>299353.53000000003</v>
      </c>
      <c r="AR9" s="84">
        <v>48753.85</v>
      </c>
      <c r="AS9" s="84">
        <v>92809.71</v>
      </c>
      <c r="AT9" s="84">
        <v>0</v>
      </c>
      <c r="AU9" s="84">
        <v>34600.92</v>
      </c>
      <c r="AV9" s="84">
        <v>8823.0499999999993</v>
      </c>
      <c r="AW9" s="84">
        <v>4753.55</v>
      </c>
      <c r="AX9" s="84">
        <v>12512.27</v>
      </c>
      <c r="AY9" s="84">
        <v>0</v>
      </c>
      <c r="AZ9" s="84">
        <v>16682.03</v>
      </c>
      <c r="BA9" s="84">
        <v>3923.18</v>
      </c>
      <c r="BB9" s="84">
        <v>26912.35</v>
      </c>
      <c r="BC9" s="84">
        <v>7744.54</v>
      </c>
      <c r="BD9" s="84">
        <v>29024.7</v>
      </c>
      <c r="BE9" s="84">
        <v>20083</v>
      </c>
      <c r="BF9" s="84">
        <v>8790.07</v>
      </c>
      <c r="BG9" s="84">
        <v>67270.12</v>
      </c>
      <c r="BH9" s="84">
        <v>12067.13</v>
      </c>
      <c r="BI9" s="84">
        <v>0</v>
      </c>
      <c r="BJ9" s="84">
        <v>17578.939999999999</v>
      </c>
      <c r="BK9" s="84">
        <v>9996.4599999999991</v>
      </c>
      <c r="BL9" s="84">
        <v>6689.65</v>
      </c>
      <c r="BM9" s="84">
        <v>78082.429999999993</v>
      </c>
      <c r="BN9" s="84">
        <v>35200.86</v>
      </c>
      <c r="BO9" s="84">
        <v>192736.33</v>
      </c>
      <c r="BP9" s="84">
        <v>26077.31</v>
      </c>
      <c r="BQ9" s="84">
        <v>0</v>
      </c>
      <c r="BR9" s="84">
        <v>0</v>
      </c>
      <c r="BS9" s="84">
        <v>2110</v>
      </c>
      <c r="BT9" s="84">
        <v>0</v>
      </c>
      <c r="BU9" s="84">
        <v>0</v>
      </c>
      <c r="BV9" s="84">
        <v>8016.25</v>
      </c>
      <c r="BW9" s="84">
        <v>0</v>
      </c>
      <c r="BX9" s="84">
        <v>2110</v>
      </c>
      <c r="BY9" s="84">
        <v>1</v>
      </c>
      <c r="BZ9" s="84">
        <v>0</v>
      </c>
      <c r="CA9" s="125">
        <v>10126</v>
      </c>
      <c r="CB9" s="126"/>
      <c r="CC9" s="84">
        <v>0</v>
      </c>
      <c r="CD9" s="84">
        <v>0</v>
      </c>
      <c r="CE9" s="84">
        <v>1942</v>
      </c>
      <c r="CF9" s="84">
        <v>70691</v>
      </c>
      <c r="CG9" s="84">
        <v>0</v>
      </c>
      <c r="CH9" s="84">
        <v>0</v>
      </c>
      <c r="CI9" s="84">
        <v>0</v>
      </c>
      <c r="CJ9" s="85">
        <v>0</v>
      </c>
      <c r="CK9" s="86">
        <f t="shared" si="0"/>
        <v>72633</v>
      </c>
      <c r="CL9" s="86">
        <f t="shared" si="1"/>
        <v>0</v>
      </c>
    </row>
    <row r="10" spans="1:90" ht="26.4" x14ac:dyDescent="0.3">
      <c r="A10" s="84">
        <v>302</v>
      </c>
      <c r="B10" s="84">
        <v>2008</v>
      </c>
      <c r="C10" s="84" t="s">
        <v>221</v>
      </c>
      <c r="D10" s="84" t="s">
        <v>133</v>
      </c>
      <c r="E10" s="84"/>
      <c r="F10" s="84" t="s">
        <v>132</v>
      </c>
      <c r="G10" s="84">
        <v>0</v>
      </c>
      <c r="H10" s="84">
        <v>0</v>
      </c>
      <c r="I10" s="84" t="s">
        <v>633</v>
      </c>
      <c r="J10" s="84" t="s">
        <v>130</v>
      </c>
      <c r="K10" s="84" t="s">
        <v>128</v>
      </c>
      <c r="L10" s="84" t="s">
        <v>129</v>
      </c>
      <c r="M10" s="84" t="s">
        <v>128</v>
      </c>
      <c r="N10" s="84" t="s">
        <v>127</v>
      </c>
      <c r="O10" s="84" t="s">
        <v>126</v>
      </c>
      <c r="P10" s="84" t="s">
        <v>126</v>
      </c>
      <c r="Q10" s="84">
        <v>91871.51</v>
      </c>
      <c r="R10" s="84">
        <v>0</v>
      </c>
      <c r="S10" s="84">
        <v>7471.75</v>
      </c>
      <c r="T10" s="84">
        <v>1485006.17</v>
      </c>
      <c r="U10" s="84">
        <v>0</v>
      </c>
      <c r="V10" s="84">
        <v>102804.79</v>
      </c>
      <c r="W10" s="84">
        <v>0</v>
      </c>
      <c r="X10" s="84">
        <v>62524.98</v>
      </c>
      <c r="Y10" s="84">
        <v>13991.5</v>
      </c>
      <c r="Z10" s="84">
        <v>0</v>
      </c>
      <c r="AA10" s="84">
        <v>32607.38</v>
      </c>
      <c r="AB10" s="84">
        <v>78247.75</v>
      </c>
      <c r="AC10" s="84">
        <v>8605.09</v>
      </c>
      <c r="AD10" s="84">
        <v>19296</v>
      </c>
      <c r="AE10" s="84">
        <v>0</v>
      </c>
      <c r="AF10" s="84">
        <v>13500</v>
      </c>
      <c r="AG10" s="84">
        <v>19319.11</v>
      </c>
      <c r="AH10" s="84">
        <v>0</v>
      </c>
      <c r="AI10" s="84">
        <v>0</v>
      </c>
      <c r="AJ10" s="84">
        <v>0</v>
      </c>
      <c r="AK10" s="84">
        <v>0</v>
      </c>
      <c r="AL10" s="84">
        <v>11975</v>
      </c>
      <c r="AM10" s="84">
        <v>14466.88</v>
      </c>
      <c r="AN10" s="84">
        <v>119584.33</v>
      </c>
      <c r="AO10" s="84">
        <v>895727.73</v>
      </c>
      <c r="AP10" s="84">
        <v>0</v>
      </c>
      <c r="AQ10" s="84">
        <v>494600</v>
      </c>
      <c r="AR10" s="84">
        <v>44553.71</v>
      </c>
      <c r="AS10" s="84">
        <v>74426.39</v>
      </c>
      <c r="AT10" s="84">
        <v>0</v>
      </c>
      <c r="AU10" s="84">
        <v>26891.55</v>
      </c>
      <c r="AV10" s="84">
        <v>8522.2800000000007</v>
      </c>
      <c r="AW10" s="84">
        <v>4012.5</v>
      </c>
      <c r="AX10" s="84">
        <v>20255.080000000002</v>
      </c>
      <c r="AY10" s="84">
        <v>0</v>
      </c>
      <c r="AZ10" s="84">
        <v>11496.48</v>
      </c>
      <c r="BA10" s="84">
        <v>4400.17</v>
      </c>
      <c r="BB10" s="84">
        <v>19074.88</v>
      </c>
      <c r="BC10" s="84">
        <v>5521.74</v>
      </c>
      <c r="BD10" s="84">
        <v>17145.740000000002</v>
      </c>
      <c r="BE10" s="84">
        <v>20083</v>
      </c>
      <c r="BF10" s="84">
        <v>8525.2199999999993</v>
      </c>
      <c r="BG10" s="84">
        <v>43107.96</v>
      </c>
      <c r="BH10" s="84">
        <v>12681.03</v>
      </c>
      <c r="BI10" s="84">
        <v>0</v>
      </c>
      <c r="BJ10" s="84">
        <v>10196.209999999999</v>
      </c>
      <c r="BK10" s="84">
        <v>8314.0300000000007</v>
      </c>
      <c r="BL10" s="84">
        <v>10415.31</v>
      </c>
      <c r="BM10" s="84">
        <v>87102.080000000002</v>
      </c>
      <c r="BN10" s="84">
        <v>26069.5</v>
      </c>
      <c r="BO10" s="84">
        <v>95074.45</v>
      </c>
      <c r="BP10" s="84">
        <v>27541.41</v>
      </c>
      <c r="BQ10" s="84">
        <v>200</v>
      </c>
      <c r="BR10" s="84">
        <v>0</v>
      </c>
      <c r="BS10" s="84">
        <v>7858</v>
      </c>
      <c r="BT10" s="84">
        <v>0</v>
      </c>
      <c r="BU10" s="84">
        <v>0</v>
      </c>
      <c r="BV10" s="84">
        <v>7422</v>
      </c>
      <c r="BW10" s="84">
        <v>0</v>
      </c>
      <c r="BX10" s="84">
        <v>7858</v>
      </c>
      <c r="BY10" s="84">
        <v>1</v>
      </c>
      <c r="BZ10" s="84">
        <v>0</v>
      </c>
      <c r="CA10" s="125">
        <v>0</v>
      </c>
      <c r="CB10" s="126"/>
      <c r="CC10" s="84">
        <v>0</v>
      </c>
      <c r="CD10" s="84">
        <v>22752</v>
      </c>
      <c r="CE10" s="84">
        <v>0</v>
      </c>
      <c r="CF10" s="84">
        <v>90004</v>
      </c>
      <c r="CG10" s="84">
        <v>0</v>
      </c>
      <c r="CH10" s="84">
        <v>0</v>
      </c>
      <c r="CI10" s="84">
        <v>0</v>
      </c>
      <c r="CJ10" s="85">
        <v>0</v>
      </c>
      <c r="CK10" s="86">
        <f t="shared" si="0"/>
        <v>90004</v>
      </c>
      <c r="CL10" s="86">
        <f t="shared" si="1"/>
        <v>0</v>
      </c>
    </row>
    <row r="11" spans="1:90" ht="26.4" x14ac:dyDescent="0.3">
      <c r="A11" s="84">
        <v>302</v>
      </c>
      <c r="B11" s="84">
        <v>2009</v>
      </c>
      <c r="C11" s="84" t="s">
        <v>220</v>
      </c>
      <c r="D11" s="84" t="s">
        <v>133</v>
      </c>
      <c r="E11" s="84"/>
      <c r="F11" s="84" t="s">
        <v>132</v>
      </c>
      <c r="G11" s="84">
        <v>0</v>
      </c>
      <c r="H11" s="84">
        <v>0</v>
      </c>
      <c r="I11" s="84" t="s">
        <v>633</v>
      </c>
      <c r="J11" s="84" t="s">
        <v>130</v>
      </c>
      <c r="K11" s="84" t="s">
        <v>128</v>
      </c>
      <c r="L11" s="84" t="s">
        <v>129</v>
      </c>
      <c r="M11" s="84" t="s">
        <v>128</v>
      </c>
      <c r="N11" s="84" t="s">
        <v>127</v>
      </c>
      <c r="O11" s="84" t="s">
        <v>126</v>
      </c>
      <c r="P11" s="84" t="s">
        <v>126</v>
      </c>
      <c r="Q11" s="84">
        <v>86705.17</v>
      </c>
      <c r="R11" s="84">
        <v>0</v>
      </c>
      <c r="S11" s="84">
        <v>39116.379999999997</v>
      </c>
      <c r="T11" s="84">
        <v>2228919.67</v>
      </c>
      <c r="U11" s="84">
        <v>0</v>
      </c>
      <c r="V11" s="84">
        <v>113343.72</v>
      </c>
      <c r="W11" s="84">
        <v>0</v>
      </c>
      <c r="X11" s="84">
        <v>114979.95</v>
      </c>
      <c r="Y11" s="84">
        <v>15799.8</v>
      </c>
      <c r="Z11" s="84">
        <v>0</v>
      </c>
      <c r="AA11" s="84">
        <v>6634.67</v>
      </c>
      <c r="AB11" s="84">
        <v>149367.53</v>
      </c>
      <c r="AC11" s="84">
        <v>27059.66</v>
      </c>
      <c r="AD11" s="84">
        <v>0</v>
      </c>
      <c r="AE11" s="84">
        <v>0</v>
      </c>
      <c r="AF11" s="84">
        <v>10920.64</v>
      </c>
      <c r="AG11" s="84">
        <v>8869.35</v>
      </c>
      <c r="AH11" s="84">
        <v>0</v>
      </c>
      <c r="AI11" s="84">
        <v>0</v>
      </c>
      <c r="AJ11" s="84">
        <v>0</v>
      </c>
      <c r="AK11" s="84">
        <v>0</v>
      </c>
      <c r="AL11" s="84">
        <v>5963.65</v>
      </c>
      <c r="AM11" s="84">
        <v>20040</v>
      </c>
      <c r="AN11" s="84">
        <v>70380</v>
      </c>
      <c r="AO11" s="84">
        <v>1348183.9</v>
      </c>
      <c r="AP11" s="84">
        <v>0</v>
      </c>
      <c r="AQ11" s="84">
        <v>561104</v>
      </c>
      <c r="AR11" s="84">
        <v>38641.01</v>
      </c>
      <c r="AS11" s="84">
        <v>81835.27</v>
      </c>
      <c r="AT11" s="84">
        <v>0</v>
      </c>
      <c r="AU11" s="84">
        <v>100213.72</v>
      </c>
      <c r="AV11" s="84">
        <v>10224.959999999999</v>
      </c>
      <c r="AW11" s="84">
        <v>16359.48</v>
      </c>
      <c r="AX11" s="84">
        <v>687.16</v>
      </c>
      <c r="AY11" s="84">
        <v>0</v>
      </c>
      <c r="AZ11" s="84">
        <v>18052.91</v>
      </c>
      <c r="BA11" s="84">
        <v>6002.55</v>
      </c>
      <c r="BB11" s="84">
        <v>41584.49</v>
      </c>
      <c r="BC11" s="84">
        <v>6441.19</v>
      </c>
      <c r="BD11" s="84">
        <v>32657.27</v>
      </c>
      <c r="BE11" s="84">
        <v>39900</v>
      </c>
      <c r="BF11" s="84">
        <v>13965.86</v>
      </c>
      <c r="BG11" s="84">
        <v>65305.21</v>
      </c>
      <c r="BH11" s="84">
        <v>7079.64</v>
      </c>
      <c r="BI11" s="84">
        <v>0</v>
      </c>
      <c r="BJ11" s="84">
        <v>19219.990000000002</v>
      </c>
      <c r="BK11" s="84">
        <v>14718.53</v>
      </c>
      <c r="BL11" s="84">
        <v>40268.74</v>
      </c>
      <c r="BM11" s="84">
        <v>96663.58</v>
      </c>
      <c r="BN11" s="84">
        <v>29892.5</v>
      </c>
      <c r="BO11" s="84">
        <v>83416.11</v>
      </c>
      <c r="BP11" s="84">
        <v>32789.97</v>
      </c>
      <c r="BQ11" s="84">
        <v>0</v>
      </c>
      <c r="BR11" s="84">
        <v>0</v>
      </c>
      <c r="BS11" s="84">
        <v>0</v>
      </c>
      <c r="BT11" s="84">
        <v>0</v>
      </c>
      <c r="BU11" s="84">
        <v>0</v>
      </c>
      <c r="BV11" s="84">
        <v>9077</v>
      </c>
      <c r="BW11" s="84">
        <v>0</v>
      </c>
      <c r="BX11" s="84">
        <v>0</v>
      </c>
      <c r="BY11" s="84">
        <v>1</v>
      </c>
      <c r="BZ11" s="84">
        <v>0</v>
      </c>
      <c r="CA11" s="125">
        <v>32716.639999999999</v>
      </c>
      <c r="CB11" s="126"/>
      <c r="CC11" s="84">
        <v>11444</v>
      </c>
      <c r="CD11" s="84">
        <v>133</v>
      </c>
      <c r="CE11" s="84">
        <v>0</v>
      </c>
      <c r="CF11" s="84">
        <v>153776</v>
      </c>
      <c r="CG11" s="84">
        <v>0</v>
      </c>
      <c r="CH11" s="84">
        <v>3900</v>
      </c>
      <c r="CI11" s="84">
        <v>0</v>
      </c>
      <c r="CJ11" s="85">
        <v>0</v>
      </c>
      <c r="CK11" s="86">
        <f t="shared" si="0"/>
        <v>153776</v>
      </c>
      <c r="CL11" s="86">
        <f t="shared" si="1"/>
        <v>3900</v>
      </c>
    </row>
    <row r="12" spans="1:90" ht="26.4" x14ac:dyDescent="0.3">
      <c r="A12" s="84">
        <v>302</v>
      </c>
      <c r="B12" s="84">
        <v>2011</v>
      </c>
      <c r="C12" s="84" t="s">
        <v>218</v>
      </c>
      <c r="D12" s="84" t="s">
        <v>133</v>
      </c>
      <c r="E12" s="84"/>
      <c r="F12" s="84" t="s">
        <v>132</v>
      </c>
      <c r="G12" s="84">
        <v>0</v>
      </c>
      <c r="H12" s="84">
        <v>2</v>
      </c>
      <c r="I12" s="84" t="s">
        <v>633</v>
      </c>
      <c r="J12" s="84" t="s">
        <v>130</v>
      </c>
      <c r="K12" s="84" t="s">
        <v>128</v>
      </c>
      <c r="L12" s="84" t="s">
        <v>129</v>
      </c>
      <c r="M12" s="84" t="s">
        <v>128</v>
      </c>
      <c r="N12" s="84" t="s">
        <v>127</v>
      </c>
      <c r="O12" s="84" t="s">
        <v>126</v>
      </c>
      <c r="P12" s="84" t="s">
        <v>126</v>
      </c>
      <c r="Q12" s="84">
        <v>-130596.25</v>
      </c>
      <c r="R12" s="84">
        <v>0</v>
      </c>
      <c r="S12" s="84">
        <v>6989</v>
      </c>
      <c r="T12" s="84">
        <v>1004452.16</v>
      </c>
      <c r="U12" s="84">
        <v>0</v>
      </c>
      <c r="V12" s="84">
        <v>13904.91</v>
      </c>
      <c r="W12" s="84">
        <v>0</v>
      </c>
      <c r="X12" s="84">
        <v>49074.96</v>
      </c>
      <c r="Y12" s="84">
        <v>0</v>
      </c>
      <c r="Z12" s="84">
        <v>0</v>
      </c>
      <c r="AA12" s="84">
        <v>10417.299999999999</v>
      </c>
      <c r="AB12" s="84">
        <v>69465.5</v>
      </c>
      <c r="AC12" s="84">
        <v>23629.06</v>
      </c>
      <c r="AD12" s="84">
        <v>0</v>
      </c>
      <c r="AE12" s="84">
        <v>0</v>
      </c>
      <c r="AF12" s="84">
        <v>7161.82</v>
      </c>
      <c r="AG12" s="84">
        <v>3604.82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11978.12</v>
      </c>
      <c r="AN12" s="84">
        <v>48771.83</v>
      </c>
      <c r="AO12" s="84">
        <v>599439.62</v>
      </c>
      <c r="AP12" s="84">
        <v>0</v>
      </c>
      <c r="AQ12" s="84">
        <v>235290.27</v>
      </c>
      <c r="AR12" s="84">
        <v>39811.74</v>
      </c>
      <c r="AS12" s="84">
        <v>54890.87</v>
      </c>
      <c r="AT12" s="84">
        <v>0</v>
      </c>
      <c r="AU12" s="84">
        <v>52179.78</v>
      </c>
      <c r="AV12" s="84">
        <v>6959.63</v>
      </c>
      <c r="AW12" s="84">
        <v>1809.84</v>
      </c>
      <c r="AX12" s="84">
        <v>342.76</v>
      </c>
      <c r="AY12" s="84">
        <v>0</v>
      </c>
      <c r="AZ12" s="84">
        <v>10316.15</v>
      </c>
      <c r="BA12" s="84">
        <v>4666.25</v>
      </c>
      <c r="BB12" s="84">
        <v>16851.75</v>
      </c>
      <c r="BC12" s="84">
        <v>1242.1500000000001</v>
      </c>
      <c r="BD12" s="84">
        <v>25253.119999999999</v>
      </c>
      <c r="BE12" s="84">
        <v>20958</v>
      </c>
      <c r="BF12" s="84">
        <v>7014.35</v>
      </c>
      <c r="BG12" s="84">
        <v>38933.15</v>
      </c>
      <c r="BH12" s="84">
        <v>6529.94</v>
      </c>
      <c r="BI12" s="84">
        <v>0</v>
      </c>
      <c r="BJ12" s="84">
        <v>8132.63</v>
      </c>
      <c r="BK12" s="84">
        <v>8620.83</v>
      </c>
      <c r="BL12" s="84">
        <v>7177.58</v>
      </c>
      <c r="BM12" s="84">
        <v>64173.1</v>
      </c>
      <c r="BN12" s="84">
        <v>357.5</v>
      </c>
      <c r="BO12" s="84">
        <v>43065.19</v>
      </c>
      <c r="BP12" s="84">
        <v>21845.63</v>
      </c>
      <c r="BQ12" s="84">
        <v>11798.5</v>
      </c>
      <c r="BR12" s="84">
        <v>0</v>
      </c>
      <c r="BS12" s="84">
        <v>0</v>
      </c>
      <c r="BT12" s="84">
        <v>0</v>
      </c>
      <c r="BU12" s="84">
        <v>0</v>
      </c>
      <c r="BV12" s="84">
        <v>6373.75</v>
      </c>
      <c r="BW12" s="84">
        <v>0</v>
      </c>
      <c r="BX12" s="84">
        <v>0</v>
      </c>
      <c r="BY12" s="84">
        <v>1</v>
      </c>
      <c r="BZ12" s="84">
        <v>0</v>
      </c>
      <c r="CA12" s="125">
        <v>5762.5</v>
      </c>
      <c r="CB12" s="126"/>
      <c r="CC12" s="84">
        <v>0</v>
      </c>
      <c r="CD12" s="84">
        <v>-7011.19</v>
      </c>
      <c r="CE12" s="84">
        <v>0</v>
      </c>
      <c r="CF12" s="84">
        <v>-175796</v>
      </c>
      <c r="CG12" s="84">
        <v>0</v>
      </c>
      <c r="CH12" s="84">
        <v>14611</v>
      </c>
      <c r="CI12" s="84">
        <v>0</v>
      </c>
      <c r="CJ12" s="85">
        <v>0</v>
      </c>
      <c r="CK12" s="86">
        <f t="shared" si="0"/>
        <v>-175796</v>
      </c>
      <c r="CL12" s="86">
        <f t="shared" si="1"/>
        <v>14611</v>
      </c>
    </row>
    <row r="13" spans="1:90" ht="26.4" x14ac:dyDescent="0.3">
      <c r="A13" s="84">
        <v>302</v>
      </c>
      <c r="B13" s="84">
        <v>2014</v>
      </c>
      <c r="C13" s="84" t="s">
        <v>216</v>
      </c>
      <c r="D13" s="84" t="s">
        <v>133</v>
      </c>
      <c r="E13" s="84"/>
      <c r="F13" s="84" t="s">
        <v>132</v>
      </c>
      <c r="G13" s="84">
        <v>0</v>
      </c>
      <c r="H13" s="84">
        <v>0</v>
      </c>
      <c r="I13" s="84" t="s">
        <v>633</v>
      </c>
      <c r="J13" s="84" t="s">
        <v>130</v>
      </c>
      <c r="K13" s="84" t="s">
        <v>128</v>
      </c>
      <c r="L13" s="84" t="s">
        <v>129</v>
      </c>
      <c r="M13" s="84" t="s">
        <v>128</v>
      </c>
      <c r="N13" s="84" t="s">
        <v>127</v>
      </c>
      <c r="O13" s="84" t="s">
        <v>126</v>
      </c>
      <c r="P13" s="84" t="s">
        <v>126</v>
      </c>
      <c r="Q13" s="84">
        <v>398585.3</v>
      </c>
      <c r="R13" s="84">
        <v>0</v>
      </c>
      <c r="S13" s="84">
        <v>0</v>
      </c>
      <c r="T13" s="84">
        <v>3398279.37</v>
      </c>
      <c r="U13" s="84">
        <v>0</v>
      </c>
      <c r="V13" s="84">
        <v>252547.7</v>
      </c>
      <c r="W13" s="84">
        <v>0</v>
      </c>
      <c r="X13" s="84">
        <v>280760.07</v>
      </c>
      <c r="Y13" s="84">
        <v>0</v>
      </c>
      <c r="Z13" s="84">
        <v>10735.15</v>
      </c>
      <c r="AA13" s="84">
        <v>56660.32</v>
      </c>
      <c r="AB13" s="84">
        <v>120929.02</v>
      </c>
      <c r="AC13" s="84">
        <v>38523.32</v>
      </c>
      <c r="AD13" s="84">
        <v>0</v>
      </c>
      <c r="AE13" s="84">
        <v>0</v>
      </c>
      <c r="AF13" s="84">
        <v>22197.91</v>
      </c>
      <c r="AG13" s="84">
        <v>2721.34</v>
      </c>
      <c r="AH13" s="84">
        <v>0</v>
      </c>
      <c r="AI13" s="84">
        <v>0</v>
      </c>
      <c r="AJ13" s="84">
        <v>0</v>
      </c>
      <c r="AK13" s="84">
        <v>0</v>
      </c>
      <c r="AL13" s="84">
        <v>1200</v>
      </c>
      <c r="AM13" s="84">
        <v>50791</v>
      </c>
      <c r="AN13" s="84">
        <v>98350.17</v>
      </c>
      <c r="AO13" s="84">
        <v>1926783.73</v>
      </c>
      <c r="AP13" s="84">
        <v>0</v>
      </c>
      <c r="AQ13" s="84">
        <v>949007.34</v>
      </c>
      <c r="AR13" s="84">
        <v>125121.41</v>
      </c>
      <c r="AS13" s="84">
        <v>158500.31</v>
      </c>
      <c r="AT13" s="84">
        <v>0</v>
      </c>
      <c r="AU13" s="84">
        <v>75347.09</v>
      </c>
      <c r="AV13" s="84">
        <v>22155.759999999998</v>
      </c>
      <c r="AW13" s="84">
        <v>10858.02</v>
      </c>
      <c r="AX13" s="84">
        <v>1029.92</v>
      </c>
      <c r="AY13" s="84">
        <v>1913</v>
      </c>
      <c r="AZ13" s="84">
        <v>115184.1</v>
      </c>
      <c r="BA13" s="84">
        <v>1512.8</v>
      </c>
      <c r="BB13" s="84">
        <v>35871.410000000003</v>
      </c>
      <c r="BC13" s="84">
        <v>11894.77</v>
      </c>
      <c r="BD13" s="84">
        <v>58950.67</v>
      </c>
      <c r="BE13" s="84">
        <v>110124</v>
      </c>
      <c r="BF13" s="84">
        <v>20015.89</v>
      </c>
      <c r="BG13" s="84">
        <v>90884.89</v>
      </c>
      <c r="BH13" s="84">
        <v>30332.74</v>
      </c>
      <c r="BI13" s="84">
        <v>0</v>
      </c>
      <c r="BJ13" s="84">
        <v>56439.47</v>
      </c>
      <c r="BK13" s="84">
        <v>18314.16</v>
      </c>
      <c r="BL13" s="84">
        <v>14024.19</v>
      </c>
      <c r="BM13" s="84">
        <v>164113.45000000001</v>
      </c>
      <c r="BN13" s="84">
        <v>61831</v>
      </c>
      <c r="BO13" s="84">
        <v>236133.4</v>
      </c>
      <c r="BP13" s="84">
        <v>76981.929999999993</v>
      </c>
      <c r="BQ13" s="84">
        <v>0</v>
      </c>
      <c r="BR13" s="84">
        <v>0</v>
      </c>
      <c r="BS13" s="84">
        <v>12947</v>
      </c>
      <c r="BT13" s="84">
        <v>0</v>
      </c>
      <c r="BU13" s="84">
        <v>0</v>
      </c>
      <c r="BV13" s="84">
        <v>34938</v>
      </c>
      <c r="BW13" s="84">
        <v>2742</v>
      </c>
      <c r="BX13" s="84">
        <v>12947</v>
      </c>
      <c r="BY13" s="84">
        <v>1</v>
      </c>
      <c r="BZ13" s="84">
        <v>0</v>
      </c>
      <c r="CA13" s="125">
        <v>16253.55</v>
      </c>
      <c r="CB13" s="126"/>
      <c r="CC13" s="84">
        <v>0</v>
      </c>
      <c r="CD13" s="84">
        <v>0</v>
      </c>
      <c r="CE13" s="84">
        <v>0</v>
      </c>
      <c r="CF13" s="84">
        <v>346008</v>
      </c>
      <c r="CG13" s="84">
        <v>34373</v>
      </c>
      <c r="CH13" s="84">
        <v>0</v>
      </c>
      <c r="CI13" s="84">
        <v>0</v>
      </c>
      <c r="CJ13" s="85">
        <v>0</v>
      </c>
      <c r="CK13" s="86">
        <f t="shared" si="0"/>
        <v>346008</v>
      </c>
      <c r="CL13" s="86">
        <f t="shared" si="1"/>
        <v>34373</v>
      </c>
    </row>
    <row r="14" spans="1:90" ht="26.4" x14ac:dyDescent="0.3">
      <c r="A14" s="84">
        <v>302</v>
      </c>
      <c r="B14" s="84">
        <v>2015</v>
      </c>
      <c r="C14" s="84" t="s">
        <v>215</v>
      </c>
      <c r="D14" s="84" t="s">
        <v>133</v>
      </c>
      <c r="E14" s="84"/>
      <c r="F14" s="84" t="s">
        <v>132</v>
      </c>
      <c r="G14" s="84">
        <v>0</v>
      </c>
      <c r="H14" s="84">
        <v>1</v>
      </c>
      <c r="I14" s="84" t="s">
        <v>633</v>
      </c>
      <c r="J14" s="84" t="s">
        <v>130</v>
      </c>
      <c r="K14" s="84" t="s">
        <v>128</v>
      </c>
      <c r="L14" s="84" t="s">
        <v>129</v>
      </c>
      <c r="M14" s="84" t="s">
        <v>128</v>
      </c>
      <c r="N14" s="84" t="s">
        <v>127</v>
      </c>
      <c r="O14" s="84" t="s">
        <v>126</v>
      </c>
      <c r="P14" s="84" t="s">
        <v>126</v>
      </c>
      <c r="Q14" s="84">
        <v>387369.8</v>
      </c>
      <c r="R14" s="84">
        <v>126692.68</v>
      </c>
      <c r="S14" s="84">
        <v>11221</v>
      </c>
      <c r="T14" s="84">
        <v>1405782.64</v>
      </c>
      <c r="U14" s="84">
        <v>0</v>
      </c>
      <c r="V14" s="84">
        <v>312905.7</v>
      </c>
      <c r="W14" s="84">
        <v>0</v>
      </c>
      <c r="X14" s="84">
        <v>100530.06</v>
      </c>
      <c r="Y14" s="84">
        <v>0</v>
      </c>
      <c r="Z14" s="84">
        <v>974</v>
      </c>
      <c r="AA14" s="84">
        <v>24590.880000000001</v>
      </c>
      <c r="AB14" s="84">
        <v>7536.4</v>
      </c>
      <c r="AC14" s="84">
        <v>16942.07</v>
      </c>
      <c r="AD14" s="84">
        <v>3872</v>
      </c>
      <c r="AE14" s="84">
        <v>6072</v>
      </c>
      <c r="AF14" s="84">
        <v>17300.98</v>
      </c>
      <c r="AG14" s="84">
        <v>6811.3</v>
      </c>
      <c r="AH14" s="84">
        <v>0</v>
      </c>
      <c r="AI14" s="84">
        <v>197079</v>
      </c>
      <c r="AJ14" s="84">
        <v>-12805.47</v>
      </c>
      <c r="AK14" s="84">
        <v>0</v>
      </c>
      <c r="AL14" s="84">
        <v>0</v>
      </c>
      <c r="AM14" s="84">
        <v>0</v>
      </c>
      <c r="AN14" s="84">
        <v>61873.95</v>
      </c>
      <c r="AO14" s="84">
        <v>792840.78</v>
      </c>
      <c r="AP14" s="84">
        <v>0</v>
      </c>
      <c r="AQ14" s="84">
        <v>494228.47999999998</v>
      </c>
      <c r="AR14" s="84">
        <v>35673.120000000003</v>
      </c>
      <c r="AS14" s="84">
        <v>99349.71</v>
      </c>
      <c r="AT14" s="84">
        <v>36270.53</v>
      </c>
      <c r="AU14" s="84">
        <v>8915.1299999999992</v>
      </c>
      <c r="AV14" s="84">
        <v>35812.35</v>
      </c>
      <c r="AW14" s="84">
        <v>10159.459999999999</v>
      </c>
      <c r="AX14" s="84">
        <v>10768.25</v>
      </c>
      <c r="AY14" s="84">
        <v>0</v>
      </c>
      <c r="AZ14" s="84">
        <v>34697.5</v>
      </c>
      <c r="BA14" s="84">
        <v>7105.08</v>
      </c>
      <c r="BB14" s="84">
        <v>27541.759999999998</v>
      </c>
      <c r="BC14" s="84">
        <v>4687.7</v>
      </c>
      <c r="BD14" s="84">
        <v>18315.400000000001</v>
      </c>
      <c r="BE14" s="84">
        <v>38570</v>
      </c>
      <c r="BF14" s="84">
        <v>8817.2800000000007</v>
      </c>
      <c r="BG14" s="84">
        <v>94758.46</v>
      </c>
      <c r="BH14" s="84">
        <v>27453</v>
      </c>
      <c r="BI14" s="84">
        <v>0</v>
      </c>
      <c r="BJ14" s="84">
        <v>19548.7</v>
      </c>
      <c r="BK14" s="84">
        <v>6593.7</v>
      </c>
      <c r="BL14" s="84">
        <v>754.49</v>
      </c>
      <c r="BM14" s="84">
        <v>50972.76</v>
      </c>
      <c r="BN14" s="84">
        <v>103084.5</v>
      </c>
      <c r="BO14" s="84">
        <v>114045.43</v>
      </c>
      <c r="BP14" s="84">
        <v>31213.67</v>
      </c>
      <c r="BQ14" s="84">
        <v>8438</v>
      </c>
      <c r="BR14" s="84">
        <v>0</v>
      </c>
      <c r="BS14" s="84">
        <v>0</v>
      </c>
      <c r="BT14" s="84">
        <v>104757.58</v>
      </c>
      <c r="BU14" s="84">
        <v>50013.55</v>
      </c>
      <c r="BV14" s="84">
        <v>6740.5</v>
      </c>
      <c r="BW14" s="84">
        <v>0</v>
      </c>
      <c r="BX14" s="84">
        <v>0</v>
      </c>
      <c r="BY14" s="84">
        <v>1</v>
      </c>
      <c r="BZ14" s="84">
        <v>0</v>
      </c>
      <c r="CA14" s="125">
        <v>0</v>
      </c>
      <c r="CB14" s="126"/>
      <c r="CC14" s="84">
        <v>0</v>
      </c>
      <c r="CD14" s="84">
        <v>0</v>
      </c>
      <c r="CE14" s="84">
        <v>13094</v>
      </c>
      <c r="CF14" s="84">
        <v>218853</v>
      </c>
      <c r="CG14" s="84">
        <v>17962</v>
      </c>
      <c r="CH14" s="84">
        <v>0</v>
      </c>
      <c r="CI14" s="84">
        <v>156195</v>
      </c>
      <c r="CJ14" s="85">
        <v>0</v>
      </c>
      <c r="CK14" s="86">
        <f t="shared" si="0"/>
        <v>388142</v>
      </c>
      <c r="CL14" s="86">
        <f t="shared" si="1"/>
        <v>17962</v>
      </c>
    </row>
    <row r="15" spans="1:90" ht="26.4" x14ac:dyDescent="0.3">
      <c r="A15" s="84">
        <v>302</v>
      </c>
      <c r="B15" s="84">
        <v>2016</v>
      </c>
      <c r="C15" s="84" t="s">
        <v>214</v>
      </c>
      <c r="D15" s="84" t="s">
        <v>133</v>
      </c>
      <c r="E15" s="84"/>
      <c r="F15" s="84" t="s">
        <v>132</v>
      </c>
      <c r="G15" s="84">
        <v>0</v>
      </c>
      <c r="H15" s="84">
        <v>0</v>
      </c>
      <c r="I15" s="84" t="s">
        <v>633</v>
      </c>
      <c r="J15" s="84" t="s">
        <v>130</v>
      </c>
      <c r="K15" s="84" t="s">
        <v>128</v>
      </c>
      <c r="L15" s="84" t="s">
        <v>129</v>
      </c>
      <c r="M15" s="84" t="s">
        <v>128</v>
      </c>
      <c r="N15" s="84" t="s">
        <v>127</v>
      </c>
      <c r="O15" s="84" t="s">
        <v>126</v>
      </c>
      <c r="P15" s="84" t="s">
        <v>126</v>
      </c>
      <c r="Q15" s="84">
        <v>112398.44</v>
      </c>
      <c r="R15" s="84">
        <v>0</v>
      </c>
      <c r="S15" s="84">
        <v>10343.34</v>
      </c>
      <c r="T15" s="84">
        <v>1003027</v>
      </c>
      <c r="U15" s="84">
        <v>0</v>
      </c>
      <c r="V15" s="84">
        <v>54181</v>
      </c>
      <c r="W15" s="84">
        <v>0</v>
      </c>
      <c r="X15" s="84">
        <v>33869</v>
      </c>
      <c r="Y15" s="84">
        <v>7500</v>
      </c>
      <c r="Z15" s="84">
        <v>223</v>
      </c>
      <c r="AA15" s="84">
        <v>1090</v>
      </c>
      <c r="AB15" s="84">
        <v>1696.3</v>
      </c>
      <c r="AC15" s="84">
        <v>10481.4</v>
      </c>
      <c r="AD15" s="84">
        <v>0</v>
      </c>
      <c r="AE15" s="84">
        <v>0</v>
      </c>
      <c r="AF15" s="84">
        <v>20852.05</v>
      </c>
      <c r="AG15" s="84">
        <v>13500.73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19178.52</v>
      </c>
      <c r="AN15" s="84">
        <v>42813</v>
      </c>
      <c r="AO15" s="84">
        <v>559684.68999999994</v>
      </c>
      <c r="AP15" s="84">
        <v>6989</v>
      </c>
      <c r="AQ15" s="84">
        <v>210894.1</v>
      </c>
      <c r="AR15" s="84">
        <v>34025.79</v>
      </c>
      <c r="AS15" s="84">
        <v>62212.07</v>
      </c>
      <c r="AT15" s="84">
        <v>0</v>
      </c>
      <c r="AU15" s="84">
        <v>16994.68</v>
      </c>
      <c r="AV15" s="84">
        <v>5737.18</v>
      </c>
      <c r="AW15" s="84">
        <v>950</v>
      </c>
      <c r="AX15" s="84">
        <v>344.4</v>
      </c>
      <c r="AY15" s="84">
        <v>0</v>
      </c>
      <c r="AZ15" s="84">
        <v>16095.56</v>
      </c>
      <c r="BA15" s="84">
        <v>5811.75</v>
      </c>
      <c r="BB15" s="84">
        <v>19779.2</v>
      </c>
      <c r="BC15" s="84">
        <v>1895.39</v>
      </c>
      <c r="BD15" s="84">
        <v>12566</v>
      </c>
      <c r="BE15" s="84">
        <v>21565</v>
      </c>
      <c r="BF15" s="84">
        <v>6137.17</v>
      </c>
      <c r="BG15" s="84">
        <v>50828.22</v>
      </c>
      <c r="BH15" s="84">
        <v>7158.62</v>
      </c>
      <c r="BI15" s="84">
        <v>0</v>
      </c>
      <c r="BJ15" s="84">
        <v>8990.11</v>
      </c>
      <c r="BK15" s="84">
        <v>5833.7</v>
      </c>
      <c r="BL15" s="84">
        <v>1200</v>
      </c>
      <c r="BM15" s="84">
        <v>47318.91</v>
      </c>
      <c r="BN15" s="84">
        <v>5794.88</v>
      </c>
      <c r="BO15" s="84">
        <v>84507.78</v>
      </c>
      <c r="BP15" s="84">
        <v>19747.82</v>
      </c>
      <c r="BQ15" s="84">
        <v>0</v>
      </c>
      <c r="BR15" s="84">
        <v>0</v>
      </c>
      <c r="BS15" s="84">
        <v>0</v>
      </c>
      <c r="BT15" s="84">
        <v>0</v>
      </c>
      <c r="BU15" s="84">
        <v>0</v>
      </c>
      <c r="BV15" s="84">
        <v>6374</v>
      </c>
      <c r="BW15" s="84">
        <v>0</v>
      </c>
      <c r="BX15" s="84">
        <v>0</v>
      </c>
      <c r="BY15" s="84">
        <v>1</v>
      </c>
      <c r="BZ15" s="84">
        <v>0</v>
      </c>
      <c r="CA15" s="125">
        <v>0</v>
      </c>
      <c r="CB15" s="126"/>
      <c r="CC15" s="84">
        <v>0</v>
      </c>
      <c r="CD15" s="84">
        <v>13349</v>
      </c>
      <c r="CE15" s="84">
        <v>25576</v>
      </c>
      <c r="CF15" s="84">
        <v>82172</v>
      </c>
      <c r="CG15" s="84">
        <v>3368</v>
      </c>
      <c r="CH15" s="84">
        <v>0</v>
      </c>
      <c r="CI15" s="84">
        <v>0</v>
      </c>
      <c r="CJ15" s="85">
        <v>0</v>
      </c>
      <c r="CK15" s="86">
        <f t="shared" si="0"/>
        <v>107748</v>
      </c>
      <c r="CL15" s="86">
        <f t="shared" si="1"/>
        <v>3368</v>
      </c>
    </row>
    <row r="16" spans="1:90" ht="26.4" x14ac:dyDescent="0.3">
      <c r="A16" s="84">
        <v>302</v>
      </c>
      <c r="B16" s="84">
        <v>2017</v>
      </c>
      <c r="C16" s="84" t="s">
        <v>213</v>
      </c>
      <c r="D16" s="84" t="s">
        <v>133</v>
      </c>
      <c r="E16" s="84"/>
      <c r="F16" s="84" t="s">
        <v>132</v>
      </c>
      <c r="G16" s="84">
        <v>0</v>
      </c>
      <c r="H16" s="84">
        <v>1</v>
      </c>
      <c r="I16" s="84" t="s">
        <v>633</v>
      </c>
      <c r="J16" s="84" t="s">
        <v>130</v>
      </c>
      <c r="K16" s="84" t="s">
        <v>128</v>
      </c>
      <c r="L16" s="84" t="s">
        <v>129</v>
      </c>
      <c r="M16" s="84" t="s">
        <v>128</v>
      </c>
      <c r="N16" s="84" t="s">
        <v>127</v>
      </c>
      <c r="O16" s="84" t="s">
        <v>126</v>
      </c>
      <c r="P16" s="84" t="s">
        <v>126</v>
      </c>
      <c r="Q16" s="84">
        <v>117145.37</v>
      </c>
      <c r="R16" s="84">
        <v>0</v>
      </c>
      <c r="S16" s="84">
        <v>107559.5</v>
      </c>
      <c r="T16" s="84">
        <v>1892962</v>
      </c>
      <c r="U16" s="84">
        <v>0</v>
      </c>
      <c r="V16" s="84">
        <v>72307</v>
      </c>
      <c r="W16" s="84">
        <v>0</v>
      </c>
      <c r="X16" s="84">
        <v>134447</v>
      </c>
      <c r="Y16" s="84">
        <v>2000</v>
      </c>
      <c r="Z16" s="84">
        <v>56</v>
      </c>
      <c r="AA16" s="84">
        <v>14515</v>
      </c>
      <c r="AB16" s="84">
        <v>38892</v>
      </c>
      <c r="AC16" s="84">
        <v>24018</v>
      </c>
      <c r="AD16" s="84">
        <v>4720</v>
      </c>
      <c r="AE16" s="84">
        <v>917</v>
      </c>
      <c r="AF16" s="84">
        <v>8314</v>
      </c>
      <c r="AG16" s="84">
        <v>22840</v>
      </c>
      <c r="AH16" s="84">
        <v>0</v>
      </c>
      <c r="AI16" s="84">
        <v>0</v>
      </c>
      <c r="AJ16" s="84">
        <v>0</v>
      </c>
      <c r="AK16" s="84">
        <v>-6615</v>
      </c>
      <c r="AL16" s="84">
        <v>0</v>
      </c>
      <c r="AM16" s="84">
        <v>0</v>
      </c>
      <c r="AN16" s="84">
        <v>105045</v>
      </c>
      <c r="AO16" s="84">
        <v>1160485</v>
      </c>
      <c r="AP16" s="84">
        <v>0</v>
      </c>
      <c r="AQ16" s="84">
        <v>463885</v>
      </c>
      <c r="AR16" s="84">
        <v>35456</v>
      </c>
      <c r="AS16" s="84">
        <v>77678</v>
      </c>
      <c r="AT16" s="84">
        <v>0</v>
      </c>
      <c r="AU16" s="84">
        <v>70219</v>
      </c>
      <c r="AV16" s="84">
        <v>10769</v>
      </c>
      <c r="AW16" s="84">
        <v>4350</v>
      </c>
      <c r="AX16" s="84">
        <v>12781</v>
      </c>
      <c r="AY16" s="84">
        <v>0</v>
      </c>
      <c r="AZ16" s="84">
        <v>12210</v>
      </c>
      <c r="BA16" s="84">
        <v>4599</v>
      </c>
      <c r="BB16" s="84">
        <v>33202</v>
      </c>
      <c r="BC16" s="84">
        <v>7538</v>
      </c>
      <c r="BD16" s="84">
        <v>34969</v>
      </c>
      <c r="BE16" s="84">
        <v>38836</v>
      </c>
      <c r="BF16" s="84">
        <v>11301</v>
      </c>
      <c r="BG16" s="84">
        <v>29485</v>
      </c>
      <c r="BH16" s="84">
        <v>17116</v>
      </c>
      <c r="BI16" s="84">
        <v>0</v>
      </c>
      <c r="BJ16" s="84">
        <v>16902</v>
      </c>
      <c r="BK16" s="84">
        <v>12544</v>
      </c>
      <c r="BL16" s="84">
        <v>3352</v>
      </c>
      <c r="BM16" s="84">
        <v>86619</v>
      </c>
      <c r="BN16" s="84">
        <v>41569</v>
      </c>
      <c r="BO16" s="84">
        <v>60200</v>
      </c>
      <c r="BP16" s="84">
        <v>50595</v>
      </c>
      <c r="BQ16" s="84">
        <v>0</v>
      </c>
      <c r="BR16" s="84">
        <v>0</v>
      </c>
      <c r="BS16" s="84">
        <v>0</v>
      </c>
      <c r="BT16" s="84">
        <v>0</v>
      </c>
      <c r="BU16" s="84">
        <v>0</v>
      </c>
      <c r="BV16" s="84">
        <v>8781</v>
      </c>
      <c r="BW16" s="84">
        <v>0</v>
      </c>
      <c r="BX16" s="84">
        <v>0</v>
      </c>
      <c r="BY16" s="84">
        <v>1</v>
      </c>
      <c r="BZ16" s="84">
        <v>0</v>
      </c>
      <c r="CA16" s="125">
        <v>3000</v>
      </c>
      <c r="CB16" s="126"/>
      <c r="CC16" s="84">
        <v>0</v>
      </c>
      <c r="CD16" s="84">
        <v>1650</v>
      </c>
      <c r="CE16" s="84">
        <v>14378</v>
      </c>
      <c r="CF16" s="84">
        <v>120525</v>
      </c>
      <c r="CG16" s="84">
        <v>14690</v>
      </c>
      <c r="CH16" s="84">
        <v>97001</v>
      </c>
      <c r="CI16" s="84">
        <v>0</v>
      </c>
      <c r="CJ16" s="85">
        <v>0</v>
      </c>
      <c r="CK16" s="86">
        <f t="shared" si="0"/>
        <v>134903</v>
      </c>
      <c r="CL16" s="86">
        <f t="shared" si="1"/>
        <v>111691</v>
      </c>
    </row>
    <row r="17" spans="1:90" ht="26.4" x14ac:dyDescent="0.3">
      <c r="A17" s="84">
        <v>302</v>
      </c>
      <c r="B17" s="84">
        <v>2019</v>
      </c>
      <c r="C17" s="84" t="s">
        <v>212</v>
      </c>
      <c r="D17" s="84" t="s">
        <v>133</v>
      </c>
      <c r="E17" s="84"/>
      <c r="F17" s="84" t="s">
        <v>132</v>
      </c>
      <c r="G17" s="84">
        <v>0</v>
      </c>
      <c r="H17" s="84">
        <v>1</v>
      </c>
      <c r="I17" s="84" t="s">
        <v>633</v>
      </c>
      <c r="J17" s="84" t="s">
        <v>130</v>
      </c>
      <c r="K17" s="84" t="s">
        <v>128</v>
      </c>
      <c r="L17" s="84" t="s">
        <v>129</v>
      </c>
      <c r="M17" s="84" t="s">
        <v>128</v>
      </c>
      <c r="N17" s="84" t="s">
        <v>127</v>
      </c>
      <c r="O17" s="84" t="s">
        <v>126</v>
      </c>
      <c r="P17" s="84" t="s">
        <v>126</v>
      </c>
      <c r="Q17" s="84">
        <v>182562.04</v>
      </c>
      <c r="R17" s="84">
        <v>0</v>
      </c>
      <c r="S17" s="84">
        <v>6636.12</v>
      </c>
      <c r="T17" s="84">
        <v>1291683.52</v>
      </c>
      <c r="U17" s="84">
        <v>0</v>
      </c>
      <c r="V17" s="84">
        <v>102952.22</v>
      </c>
      <c r="W17" s="84">
        <v>0</v>
      </c>
      <c r="X17" s="84">
        <v>52455.03</v>
      </c>
      <c r="Y17" s="84">
        <v>9359.7800000000007</v>
      </c>
      <c r="Z17" s="84">
        <v>0</v>
      </c>
      <c r="AA17" s="84">
        <v>50</v>
      </c>
      <c r="AB17" s="84">
        <v>39018.769999999997</v>
      </c>
      <c r="AC17" s="84">
        <v>32.46</v>
      </c>
      <c r="AD17" s="84">
        <v>0</v>
      </c>
      <c r="AE17" s="84">
        <v>0</v>
      </c>
      <c r="AF17" s="84">
        <v>3613.5</v>
      </c>
      <c r="AG17" s="84">
        <v>4856.6099999999997</v>
      </c>
      <c r="AH17" s="84">
        <v>0</v>
      </c>
      <c r="AI17" s="84">
        <v>0</v>
      </c>
      <c r="AJ17" s="84">
        <v>0</v>
      </c>
      <c r="AK17" s="84">
        <v>0</v>
      </c>
      <c r="AL17" s="84">
        <v>7100</v>
      </c>
      <c r="AM17" s="84">
        <v>4835.62</v>
      </c>
      <c r="AN17" s="84">
        <v>85030.5</v>
      </c>
      <c r="AO17" s="84">
        <v>770481.99</v>
      </c>
      <c r="AP17" s="84">
        <v>13473.96</v>
      </c>
      <c r="AQ17" s="84">
        <v>466358.15</v>
      </c>
      <c r="AR17" s="84">
        <v>42952.83</v>
      </c>
      <c r="AS17" s="84">
        <v>83295.42</v>
      </c>
      <c r="AT17" s="84">
        <v>0</v>
      </c>
      <c r="AU17" s="84">
        <v>54775.18</v>
      </c>
      <c r="AV17" s="84">
        <v>7175.91</v>
      </c>
      <c r="AW17" s="84">
        <v>1286.25</v>
      </c>
      <c r="AX17" s="84">
        <v>349.32</v>
      </c>
      <c r="AY17" s="84">
        <v>0</v>
      </c>
      <c r="AZ17" s="84">
        <v>12941.46</v>
      </c>
      <c r="BA17" s="84">
        <v>8578.0400000000009</v>
      </c>
      <c r="BB17" s="84">
        <v>1598.49</v>
      </c>
      <c r="BC17" s="84">
        <v>10096.42</v>
      </c>
      <c r="BD17" s="84">
        <v>23646.7</v>
      </c>
      <c r="BE17" s="84">
        <v>17589.75</v>
      </c>
      <c r="BF17" s="84">
        <v>6562.99</v>
      </c>
      <c r="BG17" s="84">
        <v>12454.15</v>
      </c>
      <c r="BH17" s="84">
        <v>13599.69</v>
      </c>
      <c r="BI17" s="84">
        <v>0</v>
      </c>
      <c r="BJ17" s="84">
        <v>11810.62</v>
      </c>
      <c r="BK17" s="84">
        <v>6791.31</v>
      </c>
      <c r="BL17" s="84">
        <v>1773.48</v>
      </c>
      <c r="BM17" s="84">
        <v>74852.78</v>
      </c>
      <c r="BN17" s="84">
        <v>64836.85</v>
      </c>
      <c r="BO17" s="84">
        <v>92726.55</v>
      </c>
      <c r="BP17" s="84">
        <v>29713.759999999998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7019.5</v>
      </c>
      <c r="BW17" s="84">
        <v>0</v>
      </c>
      <c r="BX17" s="84">
        <v>0</v>
      </c>
      <c r="BY17" s="84">
        <v>1</v>
      </c>
      <c r="BZ17" s="84">
        <v>0</v>
      </c>
      <c r="CA17" s="125">
        <v>0</v>
      </c>
      <c r="CB17" s="126"/>
      <c r="CC17" s="84">
        <v>0</v>
      </c>
      <c r="CD17" s="84">
        <v>8497.35</v>
      </c>
      <c r="CE17" s="84">
        <v>0</v>
      </c>
      <c r="CF17" s="84">
        <v>-46172</v>
      </c>
      <c r="CG17" s="84">
        <v>5158</v>
      </c>
      <c r="CH17" s="84">
        <v>0</v>
      </c>
      <c r="CI17" s="84">
        <v>0</v>
      </c>
      <c r="CJ17" s="85">
        <v>0</v>
      </c>
      <c r="CK17" s="86">
        <f t="shared" si="0"/>
        <v>-46172</v>
      </c>
      <c r="CL17" s="86">
        <f t="shared" si="1"/>
        <v>5158</v>
      </c>
    </row>
    <row r="18" spans="1:90" ht="26.4" x14ac:dyDescent="0.3">
      <c r="A18" s="84">
        <v>302</v>
      </c>
      <c r="B18" s="84">
        <v>2021</v>
      </c>
      <c r="C18" s="84" t="s">
        <v>211</v>
      </c>
      <c r="D18" s="84" t="s">
        <v>133</v>
      </c>
      <c r="E18" s="84"/>
      <c r="F18" s="84" t="s">
        <v>132</v>
      </c>
      <c r="G18" s="84">
        <v>0</v>
      </c>
      <c r="H18" s="84">
        <v>0</v>
      </c>
      <c r="I18" s="84" t="s">
        <v>633</v>
      </c>
      <c r="J18" s="84" t="s">
        <v>130</v>
      </c>
      <c r="K18" s="84" t="s">
        <v>128</v>
      </c>
      <c r="L18" s="84" t="s">
        <v>129</v>
      </c>
      <c r="M18" s="84" t="s">
        <v>128</v>
      </c>
      <c r="N18" s="84" t="s">
        <v>127</v>
      </c>
      <c r="O18" s="84" t="s">
        <v>126</v>
      </c>
      <c r="P18" s="84" t="s">
        <v>126</v>
      </c>
      <c r="Q18" s="84">
        <v>160077.66</v>
      </c>
      <c r="R18" s="84">
        <v>0</v>
      </c>
      <c r="S18" s="84">
        <v>6512</v>
      </c>
      <c r="T18" s="84">
        <v>2555819.4500000002</v>
      </c>
      <c r="U18" s="84">
        <v>0</v>
      </c>
      <c r="V18" s="84">
        <v>81779.58</v>
      </c>
      <c r="W18" s="84">
        <v>0</v>
      </c>
      <c r="X18" s="84">
        <v>193900.03</v>
      </c>
      <c r="Y18" s="84">
        <v>4400</v>
      </c>
      <c r="Z18" s="84">
        <v>165470.82</v>
      </c>
      <c r="AA18" s="84">
        <v>51716</v>
      </c>
      <c r="AB18" s="84">
        <v>52253.24</v>
      </c>
      <c r="AC18" s="84">
        <v>32236.89</v>
      </c>
      <c r="AD18" s="84">
        <v>0</v>
      </c>
      <c r="AE18" s="84">
        <v>0</v>
      </c>
      <c r="AF18" s="84">
        <v>0</v>
      </c>
      <c r="AG18" s="84">
        <v>7783.17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4">
        <v>34177.5</v>
      </c>
      <c r="AN18" s="84">
        <v>63282.33</v>
      </c>
      <c r="AO18" s="84">
        <v>1214248.45</v>
      </c>
      <c r="AP18" s="84">
        <v>0</v>
      </c>
      <c r="AQ18" s="84">
        <v>689859.28</v>
      </c>
      <c r="AR18" s="84">
        <v>79010.16</v>
      </c>
      <c r="AS18" s="84">
        <v>187584.27</v>
      </c>
      <c r="AT18" s="84">
        <v>0</v>
      </c>
      <c r="AU18" s="84">
        <v>33210.26</v>
      </c>
      <c r="AV18" s="84">
        <v>56518</v>
      </c>
      <c r="AW18" s="84">
        <v>9141.01</v>
      </c>
      <c r="AX18" s="84">
        <v>726.52</v>
      </c>
      <c r="AY18" s="84">
        <v>2146.96</v>
      </c>
      <c r="AZ18" s="84">
        <v>43748.43</v>
      </c>
      <c r="BA18" s="84">
        <v>11693.47</v>
      </c>
      <c r="BB18" s="84">
        <v>51459.09</v>
      </c>
      <c r="BC18" s="84">
        <v>9311.58</v>
      </c>
      <c r="BD18" s="84">
        <v>67875.740000000005</v>
      </c>
      <c r="BE18" s="84">
        <v>58112</v>
      </c>
      <c r="BF18" s="84">
        <v>32145.71</v>
      </c>
      <c r="BG18" s="84">
        <v>93675.25</v>
      </c>
      <c r="BH18" s="84">
        <v>20851.509999999998</v>
      </c>
      <c r="BI18" s="84">
        <v>0</v>
      </c>
      <c r="BJ18" s="84">
        <v>30196.57</v>
      </c>
      <c r="BK18" s="84">
        <v>13753.45</v>
      </c>
      <c r="BL18" s="84">
        <v>1313.25</v>
      </c>
      <c r="BM18" s="84">
        <v>120819.26</v>
      </c>
      <c r="BN18" s="84">
        <v>133203.68</v>
      </c>
      <c r="BO18" s="84">
        <v>145755.70000000001</v>
      </c>
      <c r="BP18" s="84">
        <v>39189.31</v>
      </c>
      <c r="BQ18" s="84">
        <v>0</v>
      </c>
      <c r="BR18" s="84">
        <v>0</v>
      </c>
      <c r="BS18" s="84">
        <v>0</v>
      </c>
      <c r="BT18" s="84">
        <v>0</v>
      </c>
      <c r="BU18" s="84">
        <v>0</v>
      </c>
      <c r="BV18" s="84">
        <v>10077</v>
      </c>
      <c r="BW18" s="84">
        <v>30000</v>
      </c>
      <c r="BX18" s="84">
        <v>0</v>
      </c>
      <c r="BY18" s="84">
        <v>1</v>
      </c>
      <c r="BZ18" s="84">
        <v>0</v>
      </c>
      <c r="CA18" s="125">
        <v>0</v>
      </c>
      <c r="CB18" s="126"/>
      <c r="CC18" s="84">
        <v>0</v>
      </c>
      <c r="CD18" s="84">
        <v>6010</v>
      </c>
      <c r="CE18" s="84">
        <v>50253</v>
      </c>
      <c r="CF18" s="84">
        <v>207095</v>
      </c>
      <c r="CG18" s="84">
        <v>10579</v>
      </c>
      <c r="CH18" s="84">
        <v>30000</v>
      </c>
      <c r="CI18" s="84">
        <v>0</v>
      </c>
      <c r="CJ18" s="85">
        <v>0</v>
      </c>
      <c r="CK18" s="86">
        <f t="shared" si="0"/>
        <v>257348</v>
      </c>
      <c r="CL18" s="86">
        <f t="shared" si="1"/>
        <v>40579</v>
      </c>
    </row>
    <row r="19" spans="1:90" ht="26.4" x14ac:dyDescent="0.3">
      <c r="A19" s="84">
        <v>302</v>
      </c>
      <c r="B19" s="84">
        <v>2023</v>
      </c>
      <c r="C19" s="84" t="s">
        <v>210</v>
      </c>
      <c r="D19" s="84" t="s">
        <v>133</v>
      </c>
      <c r="E19" s="84"/>
      <c r="F19" s="84" t="s">
        <v>132</v>
      </c>
      <c r="G19" s="84">
        <v>0</v>
      </c>
      <c r="H19" s="84">
        <v>0</v>
      </c>
      <c r="I19" s="84" t="s">
        <v>633</v>
      </c>
      <c r="J19" s="84" t="s">
        <v>130</v>
      </c>
      <c r="K19" s="84" t="s">
        <v>128</v>
      </c>
      <c r="L19" s="84" t="s">
        <v>129</v>
      </c>
      <c r="M19" s="84" t="s">
        <v>128</v>
      </c>
      <c r="N19" s="84" t="s">
        <v>127</v>
      </c>
      <c r="O19" s="84" t="s">
        <v>126</v>
      </c>
      <c r="P19" s="84" t="s">
        <v>126</v>
      </c>
      <c r="Q19" s="84">
        <v>-46979.040000000001</v>
      </c>
      <c r="R19" s="84">
        <v>0</v>
      </c>
      <c r="S19" s="84">
        <v>0</v>
      </c>
      <c r="T19" s="84">
        <v>2613600.92</v>
      </c>
      <c r="U19" s="84">
        <v>0</v>
      </c>
      <c r="V19" s="84">
        <v>137386.9</v>
      </c>
      <c r="W19" s="84">
        <v>0</v>
      </c>
      <c r="X19" s="84">
        <v>266292.53999999998</v>
      </c>
      <c r="Y19" s="84">
        <v>48998.46</v>
      </c>
      <c r="Z19" s="84">
        <v>57311.59</v>
      </c>
      <c r="AA19" s="84">
        <v>180.81</v>
      </c>
      <c r="AB19" s="84">
        <v>6031.42</v>
      </c>
      <c r="AC19" s="84">
        <v>24709.32</v>
      </c>
      <c r="AD19" s="84">
        <v>0</v>
      </c>
      <c r="AE19" s="84">
        <v>0</v>
      </c>
      <c r="AF19" s="84">
        <v>12655.2</v>
      </c>
      <c r="AG19" s="84">
        <v>1378.15</v>
      </c>
      <c r="AH19" s="84">
        <v>0</v>
      </c>
      <c r="AI19" s="84">
        <v>0</v>
      </c>
      <c r="AJ19" s="84">
        <v>0</v>
      </c>
      <c r="AK19" s="84">
        <v>0</v>
      </c>
      <c r="AL19" s="84">
        <v>7123.25</v>
      </c>
      <c r="AM19" s="84">
        <v>30330.13</v>
      </c>
      <c r="AN19" s="84">
        <v>64265.71</v>
      </c>
      <c r="AO19" s="84">
        <v>1305618.43</v>
      </c>
      <c r="AP19" s="84">
        <v>0</v>
      </c>
      <c r="AQ19" s="84">
        <v>765701.9</v>
      </c>
      <c r="AR19" s="84">
        <v>30734.94</v>
      </c>
      <c r="AS19" s="84">
        <v>211816.88</v>
      </c>
      <c r="AT19" s="84">
        <v>0</v>
      </c>
      <c r="AU19" s="84">
        <v>43763.81</v>
      </c>
      <c r="AV19" s="84">
        <v>59496.82</v>
      </c>
      <c r="AW19" s="84">
        <v>13700.41</v>
      </c>
      <c r="AX19" s="84">
        <v>823.28</v>
      </c>
      <c r="AY19" s="84">
        <v>0</v>
      </c>
      <c r="AZ19" s="84">
        <v>55486.27</v>
      </c>
      <c r="BA19" s="84">
        <v>8410</v>
      </c>
      <c r="BB19" s="84">
        <v>59593.33</v>
      </c>
      <c r="BC19" s="84">
        <v>11379.76</v>
      </c>
      <c r="BD19" s="84">
        <v>34208.959999999999</v>
      </c>
      <c r="BE19" s="84">
        <v>23952</v>
      </c>
      <c r="BF19" s="84">
        <v>6584.04</v>
      </c>
      <c r="BG19" s="84">
        <v>84658.61</v>
      </c>
      <c r="BH19" s="84">
        <v>24285.11</v>
      </c>
      <c r="BI19" s="84">
        <v>0</v>
      </c>
      <c r="BJ19" s="84">
        <v>16043.29</v>
      </c>
      <c r="BK19" s="84">
        <v>14010.74</v>
      </c>
      <c r="BL19" s="84">
        <v>7368.25</v>
      </c>
      <c r="BM19" s="84">
        <v>133758.88</v>
      </c>
      <c r="BN19" s="84">
        <v>148717.69</v>
      </c>
      <c r="BO19" s="84">
        <v>34940.800000000003</v>
      </c>
      <c r="BP19" s="84">
        <v>41461.660000000003</v>
      </c>
      <c r="BQ19" s="84">
        <v>0</v>
      </c>
      <c r="BR19" s="84">
        <v>0</v>
      </c>
      <c r="BS19" s="84">
        <v>0</v>
      </c>
      <c r="BT19" s="84">
        <v>0</v>
      </c>
      <c r="BU19" s="84">
        <v>0</v>
      </c>
      <c r="BV19" s="84">
        <v>10414.75</v>
      </c>
      <c r="BW19" s="84">
        <v>0</v>
      </c>
      <c r="BX19" s="84">
        <v>0</v>
      </c>
      <c r="BY19" s="84">
        <v>1</v>
      </c>
      <c r="BZ19" s="84">
        <v>0</v>
      </c>
      <c r="CA19" s="125">
        <v>0</v>
      </c>
      <c r="CB19" s="126"/>
      <c r="CC19" s="84">
        <v>0</v>
      </c>
      <c r="CD19" s="84">
        <v>8573.49</v>
      </c>
      <c r="CE19" s="84">
        <v>530</v>
      </c>
      <c r="CF19" s="84">
        <v>86240</v>
      </c>
      <c r="CG19" s="84">
        <v>1841</v>
      </c>
      <c r="CH19" s="84">
        <v>0</v>
      </c>
      <c r="CI19" s="84">
        <v>0</v>
      </c>
      <c r="CJ19" s="85">
        <v>0</v>
      </c>
      <c r="CK19" s="86">
        <f t="shared" si="0"/>
        <v>86770</v>
      </c>
      <c r="CL19" s="86">
        <f t="shared" si="1"/>
        <v>1841</v>
      </c>
    </row>
    <row r="20" spans="1:90" x14ac:dyDescent="0.3">
      <c r="A20" s="84">
        <v>302</v>
      </c>
      <c r="B20" s="84">
        <v>2024</v>
      </c>
      <c r="C20" s="84" t="s">
        <v>209</v>
      </c>
      <c r="D20" s="84" t="s">
        <v>133</v>
      </c>
      <c r="E20" s="84"/>
      <c r="F20" s="84" t="s">
        <v>132</v>
      </c>
      <c r="G20" s="84">
        <v>0</v>
      </c>
      <c r="H20" s="84">
        <v>2</v>
      </c>
      <c r="I20" s="84" t="s">
        <v>633</v>
      </c>
      <c r="J20" s="84" t="s">
        <v>130</v>
      </c>
      <c r="K20" s="84" t="s">
        <v>128</v>
      </c>
      <c r="L20" s="84" t="s">
        <v>129</v>
      </c>
      <c r="M20" s="84" t="s">
        <v>128</v>
      </c>
      <c r="N20" s="84" t="s">
        <v>127</v>
      </c>
      <c r="O20" s="84" t="s">
        <v>126</v>
      </c>
      <c r="P20" s="84" t="s">
        <v>126</v>
      </c>
      <c r="Q20" s="84">
        <v>53993.01</v>
      </c>
      <c r="R20" s="84">
        <v>307.13</v>
      </c>
      <c r="S20" s="84">
        <v>2587.66</v>
      </c>
      <c r="T20" s="84">
        <v>1301691.42</v>
      </c>
      <c r="U20" s="84">
        <v>0</v>
      </c>
      <c r="V20" s="84">
        <v>62796.87</v>
      </c>
      <c r="W20" s="84">
        <v>0</v>
      </c>
      <c r="X20" s="84">
        <v>91787.24</v>
      </c>
      <c r="Y20" s="84">
        <v>46635</v>
      </c>
      <c r="Z20" s="84">
        <v>12487.5</v>
      </c>
      <c r="AA20" s="84">
        <v>10855.97</v>
      </c>
      <c r="AB20" s="84">
        <v>89458.85</v>
      </c>
      <c r="AC20" s="84">
        <v>12362.57</v>
      </c>
      <c r="AD20" s="84">
        <v>0</v>
      </c>
      <c r="AE20" s="84">
        <v>0</v>
      </c>
      <c r="AF20" s="84">
        <v>10646.6</v>
      </c>
      <c r="AG20" s="84">
        <v>6599.79</v>
      </c>
      <c r="AH20" s="84">
        <v>0</v>
      </c>
      <c r="AI20" s="84">
        <v>180008</v>
      </c>
      <c r="AJ20" s="84">
        <v>1895</v>
      </c>
      <c r="AK20" s="84">
        <v>0</v>
      </c>
      <c r="AL20" s="84">
        <v>0</v>
      </c>
      <c r="AM20" s="84">
        <v>12840</v>
      </c>
      <c r="AN20" s="84">
        <v>39136</v>
      </c>
      <c r="AO20" s="84">
        <v>703686.9</v>
      </c>
      <c r="AP20" s="84">
        <v>0</v>
      </c>
      <c r="AQ20" s="84">
        <v>307544.18</v>
      </c>
      <c r="AR20" s="84">
        <v>19667.21</v>
      </c>
      <c r="AS20" s="84">
        <v>73125.009999999995</v>
      </c>
      <c r="AT20" s="84">
        <v>0</v>
      </c>
      <c r="AU20" s="84">
        <v>273542.37</v>
      </c>
      <c r="AV20" s="84">
        <v>11722.65</v>
      </c>
      <c r="AW20" s="84">
        <v>4201.93</v>
      </c>
      <c r="AX20" s="84">
        <v>323.08</v>
      </c>
      <c r="AY20" s="84">
        <v>0</v>
      </c>
      <c r="AZ20" s="84">
        <v>34830.800000000003</v>
      </c>
      <c r="BA20" s="84">
        <v>2984.02</v>
      </c>
      <c r="BB20" s="84">
        <v>36028.410000000003</v>
      </c>
      <c r="BC20" s="84">
        <v>-1725.86</v>
      </c>
      <c r="BD20" s="84">
        <v>26711.82</v>
      </c>
      <c r="BE20" s="84">
        <v>48944</v>
      </c>
      <c r="BF20" s="84">
        <v>7245.96</v>
      </c>
      <c r="BG20" s="84">
        <v>31513.01</v>
      </c>
      <c r="BH20" s="84">
        <v>22148.16</v>
      </c>
      <c r="BI20" s="84">
        <v>0</v>
      </c>
      <c r="BJ20" s="84">
        <v>10849.87</v>
      </c>
      <c r="BK20" s="84">
        <v>6624.39</v>
      </c>
      <c r="BL20" s="84">
        <v>5546.88</v>
      </c>
      <c r="BM20" s="84">
        <v>59360.14</v>
      </c>
      <c r="BN20" s="84">
        <v>23052.6</v>
      </c>
      <c r="BO20" s="84">
        <v>74201.39</v>
      </c>
      <c r="BP20" s="84">
        <v>41393.4</v>
      </c>
      <c r="BQ20" s="84">
        <v>0</v>
      </c>
      <c r="BR20" s="84">
        <v>0</v>
      </c>
      <c r="BS20" s="84">
        <v>0</v>
      </c>
      <c r="BT20" s="84">
        <v>157622.79</v>
      </c>
      <c r="BU20" s="84">
        <v>24280.21</v>
      </c>
      <c r="BV20" s="84">
        <v>6992</v>
      </c>
      <c r="BW20" s="84">
        <v>0</v>
      </c>
      <c r="BX20" s="84">
        <v>0</v>
      </c>
      <c r="BY20" s="84">
        <v>1</v>
      </c>
      <c r="BZ20" s="84">
        <v>0</v>
      </c>
      <c r="CA20" s="125">
        <v>0</v>
      </c>
      <c r="CB20" s="126"/>
      <c r="CC20" s="84">
        <v>6715</v>
      </c>
      <c r="CD20" s="84">
        <v>0</v>
      </c>
      <c r="CE20" s="84">
        <v>9100</v>
      </c>
      <c r="CF20" s="84">
        <v>-81331</v>
      </c>
      <c r="CG20" s="84">
        <v>2865</v>
      </c>
      <c r="CH20" s="84">
        <v>0</v>
      </c>
      <c r="CI20" s="84">
        <v>307</v>
      </c>
      <c r="CJ20" s="85">
        <v>0</v>
      </c>
      <c r="CK20" s="86">
        <f t="shared" si="0"/>
        <v>-71924</v>
      </c>
      <c r="CL20" s="86">
        <f t="shared" si="1"/>
        <v>2865</v>
      </c>
    </row>
    <row r="21" spans="1:90" x14ac:dyDescent="0.3">
      <c r="A21" s="84">
        <v>302</v>
      </c>
      <c r="B21" s="84">
        <v>2025</v>
      </c>
      <c r="C21" s="84" t="s">
        <v>208</v>
      </c>
      <c r="D21" s="84" t="s">
        <v>133</v>
      </c>
      <c r="E21" s="84"/>
      <c r="F21" s="84" t="s">
        <v>132</v>
      </c>
      <c r="G21" s="84">
        <v>0</v>
      </c>
      <c r="H21" s="84">
        <v>0</v>
      </c>
      <c r="I21" s="84" t="s">
        <v>633</v>
      </c>
      <c r="J21" s="84" t="s">
        <v>130</v>
      </c>
      <c r="K21" s="84" t="s">
        <v>128</v>
      </c>
      <c r="L21" s="84" t="s">
        <v>129</v>
      </c>
      <c r="M21" s="84" t="s">
        <v>128</v>
      </c>
      <c r="N21" s="84" t="s">
        <v>127</v>
      </c>
      <c r="O21" s="84" t="s">
        <v>126</v>
      </c>
      <c r="P21" s="84" t="s">
        <v>126</v>
      </c>
      <c r="Q21" s="84">
        <v>127159.67</v>
      </c>
      <c r="R21" s="84">
        <v>0</v>
      </c>
      <c r="S21" s="84">
        <v>5832.93</v>
      </c>
      <c r="T21" s="84">
        <v>1366340.29</v>
      </c>
      <c r="U21" s="84">
        <v>0</v>
      </c>
      <c r="V21" s="84">
        <v>65925.179999999993</v>
      </c>
      <c r="W21" s="84">
        <v>0</v>
      </c>
      <c r="X21" s="84">
        <v>22394.97</v>
      </c>
      <c r="Y21" s="84">
        <v>2457</v>
      </c>
      <c r="Z21" s="84">
        <v>645</v>
      </c>
      <c r="AA21" s="84">
        <v>36511.050000000003</v>
      </c>
      <c r="AB21" s="84">
        <v>22787.95</v>
      </c>
      <c r="AC21" s="84">
        <v>27765.71</v>
      </c>
      <c r="AD21" s="84">
        <v>0</v>
      </c>
      <c r="AE21" s="84">
        <v>0</v>
      </c>
      <c r="AF21" s="84">
        <v>66255.899999999994</v>
      </c>
      <c r="AG21" s="84">
        <v>15300.86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86766.44</v>
      </c>
      <c r="AO21" s="84">
        <v>884683.9</v>
      </c>
      <c r="AP21" s="84">
        <v>5732.19</v>
      </c>
      <c r="AQ21" s="84">
        <v>231508.65</v>
      </c>
      <c r="AR21" s="84">
        <v>75365.490000000005</v>
      </c>
      <c r="AS21" s="84">
        <v>63279.91</v>
      </c>
      <c r="AT21" s="84">
        <v>0</v>
      </c>
      <c r="AU21" s="84">
        <v>40264.14</v>
      </c>
      <c r="AV21" s="84">
        <v>448.3</v>
      </c>
      <c r="AW21" s="84">
        <v>2046.99</v>
      </c>
      <c r="AX21" s="84">
        <v>521.52</v>
      </c>
      <c r="AY21" s="84">
        <v>0</v>
      </c>
      <c r="AZ21" s="84">
        <v>4063.31</v>
      </c>
      <c r="BA21" s="84">
        <v>0</v>
      </c>
      <c r="BB21" s="84">
        <v>0</v>
      </c>
      <c r="BC21" s="84">
        <v>3582.43</v>
      </c>
      <c r="BD21" s="84">
        <v>28582.400000000001</v>
      </c>
      <c r="BE21" s="84">
        <v>34048</v>
      </c>
      <c r="BF21" s="84">
        <v>5257.97</v>
      </c>
      <c r="BG21" s="84">
        <v>97768.67</v>
      </c>
      <c r="BH21" s="84">
        <v>7769.87</v>
      </c>
      <c r="BI21" s="84">
        <v>0</v>
      </c>
      <c r="BJ21" s="84">
        <v>8872.33</v>
      </c>
      <c r="BK21" s="84">
        <v>8843.66</v>
      </c>
      <c r="BL21" s="84">
        <v>7653.92</v>
      </c>
      <c r="BM21" s="84">
        <v>74740.55</v>
      </c>
      <c r="BN21" s="84">
        <v>16215.71</v>
      </c>
      <c r="BO21" s="84">
        <v>66651.289999999994</v>
      </c>
      <c r="BP21" s="84">
        <v>29575.33</v>
      </c>
      <c r="BQ21" s="84">
        <v>0</v>
      </c>
      <c r="BR21" s="84">
        <v>0</v>
      </c>
      <c r="BS21" s="84">
        <v>0</v>
      </c>
      <c r="BT21" s="84">
        <v>0</v>
      </c>
      <c r="BU21" s="84">
        <v>0</v>
      </c>
      <c r="BV21" s="84">
        <v>7600</v>
      </c>
      <c r="BW21" s="84">
        <v>16427</v>
      </c>
      <c r="BX21" s="84">
        <v>0</v>
      </c>
      <c r="BY21" s="84">
        <v>1</v>
      </c>
      <c r="BZ21" s="84">
        <v>0</v>
      </c>
      <c r="CA21" s="125">
        <v>13211.13</v>
      </c>
      <c r="CB21" s="126"/>
      <c r="CC21" s="84">
        <v>0</v>
      </c>
      <c r="CD21" s="84">
        <v>7438</v>
      </c>
      <c r="CE21" s="84">
        <v>20819</v>
      </c>
      <c r="CF21" s="84">
        <v>122014</v>
      </c>
      <c r="CG21" s="84">
        <v>9211</v>
      </c>
      <c r="CH21" s="84">
        <v>0</v>
      </c>
      <c r="CI21" s="84">
        <v>0</v>
      </c>
      <c r="CJ21" s="85">
        <v>0</v>
      </c>
      <c r="CK21" s="86">
        <f t="shared" si="0"/>
        <v>142833</v>
      </c>
      <c r="CL21" s="86">
        <f t="shared" si="1"/>
        <v>9211</v>
      </c>
    </row>
    <row r="22" spans="1:90" ht="26.4" x14ac:dyDescent="0.3">
      <c r="A22" s="84">
        <v>302</v>
      </c>
      <c r="B22" s="84">
        <v>2026</v>
      </c>
      <c r="C22" s="84" t="s">
        <v>207</v>
      </c>
      <c r="D22" s="84" t="s">
        <v>133</v>
      </c>
      <c r="E22" s="84"/>
      <c r="F22" s="84" t="s">
        <v>132</v>
      </c>
      <c r="G22" s="84">
        <v>0</v>
      </c>
      <c r="H22" s="84">
        <v>1</v>
      </c>
      <c r="I22" s="84" t="s">
        <v>633</v>
      </c>
      <c r="J22" s="84" t="s">
        <v>130</v>
      </c>
      <c r="K22" s="84" t="s">
        <v>128</v>
      </c>
      <c r="L22" s="84" t="s">
        <v>129</v>
      </c>
      <c r="M22" s="84" t="s">
        <v>128</v>
      </c>
      <c r="N22" s="84" t="s">
        <v>127</v>
      </c>
      <c r="O22" s="84" t="s">
        <v>126</v>
      </c>
      <c r="P22" s="84" t="s">
        <v>126</v>
      </c>
      <c r="Q22" s="84">
        <v>-77720.73</v>
      </c>
      <c r="R22" s="84">
        <v>0</v>
      </c>
      <c r="S22" s="84">
        <v>0</v>
      </c>
      <c r="T22" s="84">
        <v>2501537.29</v>
      </c>
      <c r="U22" s="84">
        <v>0</v>
      </c>
      <c r="V22" s="84">
        <v>63404.69</v>
      </c>
      <c r="W22" s="84">
        <v>0</v>
      </c>
      <c r="X22" s="84">
        <v>92805.03</v>
      </c>
      <c r="Y22" s="84">
        <v>0</v>
      </c>
      <c r="Z22" s="84">
        <v>4070</v>
      </c>
      <c r="AA22" s="84">
        <v>28631.99</v>
      </c>
      <c r="AB22" s="84">
        <v>117179.03</v>
      </c>
      <c r="AC22" s="84">
        <v>37730.17</v>
      </c>
      <c r="AD22" s="84">
        <v>0</v>
      </c>
      <c r="AE22" s="84">
        <v>0</v>
      </c>
      <c r="AF22" s="84">
        <v>31390.18</v>
      </c>
      <c r="AG22" s="84">
        <v>16386.150000000001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16560</v>
      </c>
      <c r="AN22" s="84">
        <v>91596</v>
      </c>
      <c r="AO22" s="84">
        <v>1395207.65</v>
      </c>
      <c r="AP22" s="84">
        <v>7617.86</v>
      </c>
      <c r="AQ22" s="84">
        <v>506036.91</v>
      </c>
      <c r="AR22" s="84">
        <v>64887.93</v>
      </c>
      <c r="AS22" s="84">
        <v>172472.05</v>
      </c>
      <c r="AT22" s="84">
        <v>0</v>
      </c>
      <c r="AU22" s="84">
        <v>75444.03</v>
      </c>
      <c r="AV22" s="84">
        <v>91876.2</v>
      </c>
      <c r="AW22" s="84">
        <v>7298.83</v>
      </c>
      <c r="AX22" s="84">
        <v>815.08</v>
      </c>
      <c r="AY22" s="84">
        <v>0</v>
      </c>
      <c r="AZ22" s="84">
        <v>25613.42</v>
      </c>
      <c r="BA22" s="84">
        <v>4999.84</v>
      </c>
      <c r="BB22" s="84">
        <v>51678.01</v>
      </c>
      <c r="BC22" s="84">
        <v>478.32</v>
      </c>
      <c r="BD22" s="84">
        <v>50390.44</v>
      </c>
      <c r="BE22" s="84">
        <v>41496</v>
      </c>
      <c r="BF22" s="84">
        <v>21138.799999999999</v>
      </c>
      <c r="BG22" s="84">
        <v>71312.2</v>
      </c>
      <c r="BH22" s="84">
        <v>21864.66</v>
      </c>
      <c r="BI22" s="84">
        <v>0</v>
      </c>
      <c r="BJ22" s="84">
        <v>50112.25</v>
      </c>
      <c r="BK22" s="84">
        <v>14421.39</v>
      </c>
      <c r="BL22" s="84">
        <v>36513.33</v>
      </c>
      <c r="BM22" s="84">
        <v>117848.03</v>
      </c>
      <c r="BN22" s="84">
        <v>148033.88</v>
      </c>
      <c r="BO22" s="84">
        <v>122127.45</v>
      </c>
      <c r="BP22" s="84">
        <v>41374.86</v>
      </c>
      <c r="BQ22" s="84">
        <v>0</v>
      </c>
      <c r="BR22" s="84">
        <v>0</v>
      </c>
      <c r="BS22" s="84">
        <v>15376.9</v>
      </c>
      <c r="BT22" s="84">
        <v>0</v>
      </c>
      <c r="BU22" s="84">
        <v>0</v>
      </c>
      <c r="BV22" s="84">
        <v>10536</v>
      </c>
      <c r="BW22" s="84">
        <v>7500</v>
      </c>
      <c r="BX22" s="84">
        <v>15377</v>
      </c>
      <c r="BY22" s="84">
        <v>1</v>
      </c>
      <c r="BZ22" s="84">
        <v>0</v>
      </c>
      <c r="CA22" s="125">
        <v>0</v>
      </c>
      <c r="CB22" s="126"/>
      <c r="CC22" s="84">
        <v>20063.45</v>
      </c>
      <c r="CD22" s="84">
        <v>13349.7</v>
      </c>
      <c r="CE22" s="84">
        <v>19556</v>
      </c>
      <c r="CF22" s="84">
        <v>-252423</v>
      </c>
      <c r="CG22" s="84">
        <v>0</v>
      </c>
      <c r="CH22" s="84">
        <v>0</v>
      </c>
      <c r="CI22" s="84">
        <v>0</v>
      </c>
      <c r="CJ22" s="85">
        <v>0</v>
      </c>
      <c r="CK22" s="86">
        <f t="shared" si="0"/>
        <v>-232867</v>
      </c>
      <c r="CL22" s="86">
        <f t="shared" si="1"/>
        <v>0</v>
      </c>
    </row>
    <row r="23" spans="1:90" ht="26.4" x14ac:dyDescent="0.3">
      <c r="A23" s="84">
        <v>302</v>
      </c>
      <c r="B23" s="84">
        <v>2027</v>
      </c>
      <c r="C23" s="84" t="s">
        <v>206</v>
      </c>
      <c r="D23" s="84" t="s">
        <v>133</v>
      </c>
      <c r="E23" s="84"/>
      <c r="F23" s="84" t="s">
        <v>132</v>
      </c>
      <c r="G23" s="84">
        <v>0</v>
      </c>
      <c r="H23" s="84">
        <v>1</v>
      </c>
      <c r="I23" s="84" t="s">
        <v>633</v>
      </c>
      <c r="J23" s="84" t="s">
        <v>130</v>
      </c>
      <c r="K23" s="84" t="s">
        <v>128</v>
      </c>
      <c r="L23" s="84" t="s">
        <v>129</v>
      </c>
      <c r="M23" s="84" t="s">
        <v>128</v>
      </c>
      <c r="N23" s="84" t="s">
        <v>127</v>
      </c>
      <c r="O23" s="84" t="s">
        <v>126</v>
      </c>
      <c r="P23" s="84" t="s">
        <v>126</v>
      </c>
      <c r="Q23" s="84">
        <v>6864.76</v>
      </c>
      <c r="R23" s="84">
        <v>0</v>
      </c>
      <c r="S23" s="84">
        <v>391.68</v>
      </c>
      <c r="T23" s="84">
        <v>1595311.67</v>
      </c>
      <c r="U23" s="84">
        <v>0</v>
      </c>
      <c r="V23" s="84">
        <v>75320.39</v>
      </c>
      <c r="W23" s="84">
        <v>0</v>
      </c>
      <c r="X23" s="84">
        <v>92735.01</v>
      </c>
      <c r="Y23" s="84">
        <v>3700</v>
      </c>
      <c r="Z23" s="84">
        <v>0</v>
      </c>
      <c r="AA23" s="84">
        <v>10214</v>
      </c>
      <c r="AB23" s="84">
        <v>14521.5</v>
      </c>
      <c r="AC23" s="84">
        <v>60159.78</v>
      </c>
      <c r="AD23" s="84">
        <v>0</v>
      </c>
      <c r="AE23" s="84">
        <v>0</v>
      </c>
      <c r="AF23" s="84">
        <v>3023.99</v>
      </c>
      <c r="AG23" s="84">
        <v>9109.7800000000007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21282.5</v>
      </c>
      <c r="AN23" s="84">
        <v>24342.83</v>
      </c>
      <c r="AO23" s="84">
        <v>968088.79</v>
      </c>
      <c r="AP23" s="84">
        <v>0</v>
      </c>
      <c r="AQ23" s="84">
        <v>264163.52</v>
      </c>
      <c r="AR23" s="84">
        <v>36711.58</v>
      </c>
      <c r="AS23" s="84">
        <v>91849</v>
      </c>
      <c r="AT23" s="84">
        <v>0</v>
      </c>
      <c r="AU23" s="84">
        <v>21455.63</v>
      </c>
      <c r="AV23" s="84">
        <v>10743.8</v>
      </c>
      <c r="AW23" s="84">
        <v>3779.65</v>
      </c>
      <c r="AX23" s="84">
        <v>575.64</v>
      </c>
      <c r="AY23" s="84">
        <v>0</v>
      </c>
      <c r="AZ23" s="84">
        <v>13085.36</v>
      </c>
      <c r="BA23" s="84">
        <v>1650.91</v>
      </c>
      <c r="BB23" s="84">
        <v>27907.07</v>
      </c>
      <c r="BC23" s="84">
        <v>4047.49</v>
      </c>
      <c r="BD23" s="84">
        <v>27349.05</v>
      </c>
      <c r="BE23" s="84">
        <v>19542.8</v>
      </c>
      <c r="BF23" s="84">
        <v>15643.51</v>
      </c>
      <c r="BG23" s="84">
        <v>29679.32</v>
      </c>
      <c r="BH23" s="84">
        <v>18475.7</v>
      </c>
      <c r="BI23" s="84">
        <v>0</v>
      </c>
      <c r="BJ23" s="84">
        <v>13136.85</v>
      </c>
      <c r="BK23" s="84">
        <v>9668.3700000000008</v>
      </c>
      <c r="BL23" s="84">
        <v>4205.6400000000003</v>
      </c>
      <c r="BM23" s="84">
        <v>81351.259999999995</v>
      </c>
      <c r="BN23" s="84">
        <v>128724.1</v>
      </c>
      <c r="BO23" s="84">
        <v>111905.69</v>
      </c>
      <c r="BP23" s="84">
        <v>29385.5</v>
      </c>
      <c r="BQ23" s="84">
        <v>0</v>
      </c>
      <c r="BR23" s="84">
        <v>0</v>
      </c>
      <c r="BS23" s="84">
        <v>0</v>
      </c>
      <c r="BT23" s="84">
        <v>0</v>
      </c>
      <c r="BU23" s="84">
        <v>0</v>
      </c>
      <c r="BV23" s="84">
        <v>7994</v>
      </c>
      <c r="BW23" s="84">
        <v>5267</v>
      </c>
      <c r="BX23" s="84">
        <v>0</v>
      </c>
      <c r="BY23" s="84">
        <v>1</v>
      </c>
      <c r="BZ23" s="84">
        <v>0</v>
      </c>
      <c r="CA23" s="125">
        <v>2112.9499999999998</v>
      </c>
      <c r="CB23" s="126"/>
      <c r="CC23" s="84">
        <v>0</v>
      </c>
      <c r="CD23" s="84">
        <v>11541</v>
      </c>
      <c r="CE23" s="84">
        <v>0</v>
      </c>
      <c r="CF23" s="84">
        <v>-16540</v>
      </c>
      <c r="CG23" s="84">
        <v>0</v>
      </c>
      <c r="CH23" s="84">
        <v>0</v>
      </c>
      <c r="CI23" s="84">
        <v>0</v>
      </c>
      <c r="CJ23" s="85">
        <v>0</v>
      </c>
      <c r="CK23" s="86">
        <f t="shared" si="0"/>
        <v>-16540</v>
      </c>
      <c r="CL23" s="86">
        <f t="shared" si="1"/>
        <v>0</v>
      </c>
    </row>
    <row r="24" spans="1:90" ht="26.4" x14ac:dyDescent="0.3">
      <c r="A24" s="84">
        <v>302</v>
      </c>
      <c r="B24" s="84">
        <v>2028</v>
      </c>
      <c r="C24" s="84" t="s">
        <v>205</v>
      </c>
      <c r="D24" s="84" t="s">
        <v>133</v>
      </c>
      <c r="E24" s="84"/>
      <c r="F24" s="84" t="s">
        <v>132</v>
      </c>
      <c r="G24" s="84">
        <v>0</v>
      </c>
      <c r="H24" s="84">
        <v>1</v>
      </c>
      <c r="I24" s="84" t="s">
        <v>633</v>
      </c>
      <c r="J24" s="84" t="s">
        <v>130</v>
      </c>
      <c r="K24" s="84" t="s">
        <v>128</v>
      </c>
      <c r="L24" s="84" t="s">
        <v>129</v>
      </c>
      <c r="M24" s="84" t="s">
        <v>128</v>
      </c>
      <c r="N24" s="84" t="s">
        <v>127</v>
      </c>
      <c r="O24" s="84" t="s">
        <v>126</v>
      </c>
      <c r="P24" s="84" t="s">
        <v>126</v>
      </c>
      <c r="Q24" s="84">
        <v>26766.66</v>
      </c>
      <c r="R24" s="84">
        <v>0</v>
      </c>
      <c r="S24" s="84">
        <v>-1.03</v>
      </c>
      <c r="T24" s="84">
        <v>1204665.3</v>
      </c>
      <c r="U24" s="84">
        <v>0</v>
      </c>
      <c r="V24" s="84">
        <v>51852.02</v>
      </c>
      <c r="W24" s="84">
        <v>0</v>
      </c>
      <c r="X24" s="84">
        <v>65559.990000000005</v>
      </c>
      <c r="Y24" s="84">
        <v>25067.27</v>
      </c>
      <c r="Z24" s="84">
        <v>500</v>
      </c>
      <c r="AA24" s="84">
        <v>9236</v>
      </c>
      <c r="AB24" s="84">
        <v>8555.4500000000007</v>
      </c>
      <c r="AC24" s="84">
        <v>1150.49</v>
      </c>
      <c r="AD24" s="84">
        <v>0</v>
      </c>
      <c r="AE24" s="84">
        <v>0</v>
      </c>
      <c r="AF24" s="84">
        <v>1824.5</v>
      </c>
      <c r="AG24" s="84">
        <v>25136.69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13839</v>
      </c>
      <c r="AN24" s="84">
        <v>81572</v>
      </c>
      <c r="AO24" s="84">
        <v>800622.98</v>
      </c>
      <c r="AP24" s="84">
        <v>1983.99</v>
      </c>
      <c r="AQ24" s="84">
        <v>214813.25</v>
      </c>
      <c r="AR24" s="84">
        <v>36710.81</v>
      </c>
      <c r="AS24" s="84">
        <v>89452.69</v>
      </c>
      <c r="AT24" s="84">
        <v>0</v>
      </c>
      <c r="AU24" s="84">
        <v>30707.03</v>
      </c>
      <c r="AV24" s="84">
        <v>6671.77</v>
      </c>
      <c r="AW24" s="84">
        <v>990</v>
      </c>
      <c r="AX24" s="84">
        <v>382.12</v>
      </c>
      <c r="AY24" s="84">
        <v>0</v>
      </c>
      <c r="AZ24" s="84">
        <v>15555.03</v>
      </c>
      <c r="BA24" s="84">
        <v>1026.48</v>
      </c>
      <c r="BB24" s="84">
        <v>19496.990000000002</v>
      </c>
      <c r="BC24" s="84">
        <v>2698.33</v>
      </c>
      <c r="BD24" s="84">
        <v>13116.76</v>
      </c>
      <c r="BE24" s="84">
        <v>19542.8</v>
      </c>
      <c r="BF24" s="84">
        <v>10570.24</v>
      </c>
      <c r="BG24" s="84">
        <v>21624.18</v>
      </c>
      <c r="BH24" s="84">
        <v>7049.26</v>
      </c>
      <c r="BI24" s="84">
        <v>0</v>
      </c>
      <c r="BJ24" s="84">
        <v>9367.49</v>
      </c>
      <c r="BK24" s="84">
        <v>6436.71</v>
      </c>
      <c r="BL24" s="84">
        <v>530.70000000000005</v>
      </c>
      <c r="BM24" s="84">
        <v>72943.31</v>
      </c>
      <c r="BN24" s="84">
        <v>23332.75</v>
      </c>
      <c r="BO24" s="84">
        <v>116259.6</v>
      </c>
      <c r="BP24" s="84">
        <v>28839.5</v>
      </c>
      <c r="BQ24" s="84">
        <v>0</v>
      </c>
      <c r="BR24" s="84">
        <v>0</v>
      </c>
      <c r="BS24" s="84">
        <v>0</v>
      </c>
      <c r="BT24" s="84">
        <v>0</v>
      </c>
      <c r="BU24" s="84">
        <v>0</v>
      </c>
      <c r="BV24" s="84">
        <v>6835</v>
      </c>
      <c r="BW24" s="84">
        <v>0</v>
      </c>
      <c r="BX24" s="84">
        <v>0</v>
      </c>
      <c r="BY24" s="84">
        <v>1</v>
      </c>
      <c r="BZ24" s="84">
        <v>0</v>
      </c>
      <c r="CA24" s="125">
        <v>4425.47</v>
      </c>
      <c r="CB24" s="126"/>
      <c r="CC24" s="84">
        <v>0</v>
      </c>
      <c r="CD24" s="84">
        <v>1507.9</v>
      </c>
      <c r="CE24" s="84">
        <v>0</v>
      </c>
      <c r="CF24" s="84">
        <v>-34999</v>
      </c>
      <c r="CG24" s="84">
        <v>901</v>
      </c>
      <c r="CH24" s="84">
        <v>0</v>
      </c>
      <c r="CI24" s="84">
        <v>0</v>
      </c>
      <c r="CJ24" s="85">
        <v>0</v>
      </c>
      <c r="CK24" s="86">
        <f t="shared" si="0"/>
        <v>-34999</v>
      </c>
      <c r="CL24" s="86">
        <f t="shared" si="1"/>
        <v>901</v>
      </c>
    </row>
    <row r="25" spans="1:90" ht="26.4" x14ac:dyDescent="0.3">
      <c r="A25" s="84">
        <v>302</v>
      </c>
      <c r="B25" s="84">
        <v>2029</v>
      </c>
      <c r="C25" s="84" t="s">
        <v>204</v>
      </c>
      <c r="D25" s="84" t="s">
        <v>133</v>
      </c>
      <c r="E25" s="84"/>
      <c r="F25" s="84" t="s">
        <v>132</v>
      </c>
      <c r="G25" s="84">
        <v>0</v>
      </c>
      <c r="H25" s="84">
        <v>3</v>
      </c>
      <c r="I25" s="84" t="s">
        <v>633</v>
      </c>
      <c r="J25" s="84" t="s">
        <v>130</v>
      </c>
      <c r="K25" s="84" t="s">
        <v>128</v>
      </c>
      <c r="L25" s="84" t="s">
        <v>129</v>
      </c>
      <c r="M25" s="84" t="s">
        <v>128</v>
      </c>
      <c r="N25" s="84" t="s">
        <v>127</v>
      </c>
      <c r="O25" s="84" t="s">
        <v>126</v>
      </c>
      <c r="P25" s="84" t="s">
        <v>126</v>
      </c>
      <c r="Q25" s="84">
        <v>4470.97</v>
      </c>
      <c r="R25" s="84">
        <v>0</v>
      </c>
      <c r="S25" s="84">
        <v>11118</v>
      </c>
      <c r="T25" s="84">
        <v>2442052.8199999998</v>
      </c>
      <c r="U25" s="84">
        <v>0</v>
      </c>
      <c r="V25" s="84">
        <v>160985.04999999999</v>
      </c>
      <c r="W25" s="84">
        <v>0</v>
      </c>
      <c r="X25" s="84">
        <v>213920.02</v>
      </c>
      <c r="Y25" s="84">
        <v>1166.33</v>
      </c>
      <c r="Z25" s="84">
        <v>4267</v>
      </c>
      <c r="AA25" s="84">
        <v>0</v>
      </c>
      <c r="AB25" s="84">
        <v>41734.730000000003</v>
      </c>
      <c r="AC25" s="84">
        <v>35634.25</v>
      </c>
      <c r="AD25" s="84">
        <v>0</v>
      </c>
      <c r="AE25" s="84">
        <v>0</v>
      </c>
      <c r="AF25" s="84">
        <v>9726.2000000000007</v>
      </c>
      <c r="AG25" s="84">
        <v>6533.66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35268.76</v>
      </c>
      <c r="AN25" s="84">
        <v>75707</v>
      </c>
      <c r="AO25" s="84">
        <v>1193971.0900000001</v>
      </c>
      <c r="AP25" s="84">
        <v>0</v>
      </c>
      <c r="AQ25" s="84">
        <v>780170.16</v>
      </c>
      <c r="AR25" s="84">
        <v>115414.57</v>
      </c>
      <c r="AS25" s="84">
        <v>68279.39</v>
      </c>
      <c r="AT25" s="84">
        <v>81855.89</v>
      </c>
      <c r="AU25" s="84">
        <v>173587.22</v>
      </c>
      <c r="AV25" s="84">
        <v>9894.83</v>
      </c>
      <c r="AW25" s="84">
        <v>3318.94</v>
      </c>
      <c r="AX25" s="84">
        <v>678.96</v>
      </c>
      <c r="AY25" s="84">
        <v>0</v>
      </c>
      <c r="AZ25" s="84">
        <v>21077.21</v>
      </c>
      <c r="BA25" s="84">
        <v>-146.24</v>
      </c>
      <c r="BB25" s="84">
        <v>3434.51</v>
      </c>
      <c r="BC25" s="84">
        <v>2089.25</v>
      </c>
      <c r="BD25" s="84">
        <v>58670.83</v>
      </c>
      <c r="BE25" s="84">
        <v>26112</v>
      </c>
      <c r="BF25" s="84">
        <v>20671.54</v>
      </c>
      <c r="BG25" s="84">
        <v>69482.759999999995</v>
      </c>
      <c r="BH25" s="84">
        <v>18029.32</v>
      </c>
      <c r="BI25" s="84">
        <v>0</v>
      </c>
      <c r="BJ25" s="84">
        <v>22427.439999999999</v>
      </c>
      <c r="BK25" s="84">
        <v>12469.18</v>
      </c>
      <c r="BL25" s="84">
        <v>14101.63</v>
      </c>
      <c r="BM25" s="84">
        <v>87965.77</v>
      </c>
      <c r="BN25" s="84">
        <v>66189.08</v>
      </c>
      <c r="BO25" s="84">
        <v>196968.92</v>
      </c>
      <c r="BP25" s="84">
        <v>41491.94</v>
      </c>
      <c r="BQ25" s="84">
        <v>0</v>
      </c>
      <c r="BR25" s="84">
        <v>0</v>
      </c>
      <c r="BS25" s="84">
        <v>0</v>
      </c>
      <c r="BT25" s="84">
        <v>0</v>
      </c>
      <c r="BU25" s="84">
        <v>0</v>
      </c>
      <c r="BV25" s="84">
        <v>9172.75</v>
      </c>
      <c r="BW25" s="84">
        <v>0</v>
      </c>
      <c r="BX25" s="84">
        <v>0</v>
      </c>
      <c r="BY25" s="84">
        <v>1</v>
      </c>
      <c r="BZ25" s="84">
        <v>0</v>
      </c>
      <c r="CA25" s="125">
        <v>-2280</v>
      </c>
      <c r="CB25" s="126"/>
      <c r="CC25" s="84">
        <v>0</v>
      </c>
      <c r="CD25" s="84">
        <v>0</v>
      </c>
      <c r="CE25" s="84">
        <v>0</v>
      </c>
      <c r="CF25" s="84">
        <v>-56739</v>
      </c>
      <c r="CG25" s="84">
        <v>22571</v>
      </c>
      <c r="CH25" s="84">
        <v>0</v>
      </c>
      <c r="CI25" s="84">
        <v>0</v>
      </c>
      <c r="CJ25" s="85">
        <v>0</v>
      </c>
      <c r="CK25" s="86">
        <f t="shared" si="0"/>
        <v>-56739</v>
      </c>
      <c r="CL25" s="86">
        <f t="shared" si="1"/>
        <v>22571</v>
      </c>
    </row>
    <row r="26" spans="1:90" ht="26.4" x14ac:dyDescent="0.3">
      <c r="A26" s="84">
        <v>302</v>
      </c>
      <c r="B26" s="84">
        <v>2031</v>
      </c>
      <c r="C26" s="84" t="s">
        <v>202</v>
      </c>
      <c r="D26" s="84" t="s">
        <v>133</v>
      </c>
      <c r="E26" s="84"/>
      <c r="F26" s="84" t="s">
        <v>132</v>
      </c>
      <c r="G26" s="84">
        <v>0</v>
      </c>
      <c r="H26" s="84">
        <v>2</v>
      </c>
      <c r="I26" s="84" t="s">
        <v>633</v>
      </c>
      <c r="J26" s="84" t="s">
        <v>130</v>
      </c>
      <c r="K26" s="84" t="s">
        <v>128</v>
      </c>
      <c r="L26" s="84" t="s">
        <v>129</v>
      </c>
      <c r="M26" s="84" t="s">
        <v>128</v>
      </c>
      <c r="N26" s="84" t="s">
        <v>127</v>
      </c>
      <c r="O26" s="84" t="s">
        <v>126</v>
      </c>
      <c r="P26" s="84" t="s">
        <v>126</v>
      </c>
      <c r="Q26" s="84">
        <v>15444.26</v>
      </c>
      <c r="R26" s="84">
        <v>0</v>
      </c>
      <c r="S26" s="84">
        <v>8249.7900000000009</v>
      </c>
      <c r="T26" s="84">
        <v>1150979.49</v>
      </c>
      <c r="U26" s="84">
        <v>0</v>
      </c>
      <c r="V26" s="84">
        <v>43064.38</v>
      </c>
      <c r="W26" s="84">
        <v>0</v>
      </c>
      <c r="X26" s="84">
        <v>82045.05</v>
      </c>
      <c r="Y26" s="84">
        <v>0</v>
      </c>
      <c r="Z26" s="84">
        <v>7969.5</v>
      </c>
      <c r="AA26" s="84">
        <v>14558.48</v>
      </c>
      <c r="AB26" s="84">
        <v>24785.42</v>
      </c>
      <c r="AC26" s="84">
        <v>11385.43</v>
      </c>
      <c r="AD26" s="84">
        <v>0</v>
      </c>
      <c r="AE26" s="84">
        <v>0</v>
      </c>
      <c r="AF26" s="84">
        <v>16871.099999999999</v>
      </c>
      <c r="AG26" s="84">
        <v>7425.02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14402.33</v>
      </c>
      <c r="AN26" s="84">
        <v>37814.83</v>
      </c>
      <c r="AO26" s="84">
        <v>688004.88</v>
      </c>
      <c r="AP26" s="84">
        <v>0</v>
      </c>
      <c r="AQ26" s="84">
        <v>310891.23</v>
      </c>
      <c r="AR26" s="84">
        <v>35349.18</v>
      </c>
      <c r="AS26" s="84">
        <v>80271.520000000004</v>
      </c>
      <c r="AT26" s="84">
        <v>0</v>
      </c>
      <c r="AU26" s="84">
        <v>30723.01</v>
      </c>
      <c r="AV26" s="84">
        <v>20417.66</v>
      </c>
      <c r="AW26" s="84">
        <v>2072.5</v>
      </c>
      <c r="AX26" s="84">
        <v>305.04000000000002</v>
      </c>
      <c r="AY26" s="84">
        <v>0</v>
      </c>
      <c r="AZ26" s="84">
        <v>4677.83</v>
      </c>
      <c r="BA26" s="84">
        <v>2655.56</v>
      </c>
      <c r="BB26" s="84">
        <v>24611.69</v>
      </c>
      <c r="BC26" s="84">
        <v>3729.82</v>
      </c>
      <c r="BD26" s="84">
        <v>11718.59</v>
      </c>
      <c r="BE26" s="84">
        <v>4019.2</v>
      </c>
      <c r="BF26" s="84">
        <v>11475.73</v>
      </c>
      <c r="BG26" s="84">
        <v>32600.55</v>
      </c>
      <c r="BH26" s="84">
        <v>7907.98</v>
      </c>
      <c r="BI26" s="84">
        <v>0</v>
      </c>
      <c r="BJ26" s="84">
        <v>8072.09</v>
      </c>
      <c r="BK26" s="84">
        <v>5620.82</v>
      </c>
      <c r="BL26" s="84">
        <v>7809.73</v>
      </c>
      <c r="BM26" s="84">
        <v>44983.54</v>
      </c>
      <c r="BN26" s="84">
        <v>32769.9</v>
      </c>
      <c r="BO26" s="84">
        <v>79344.77</v>
      </c>
      <c r="BP26" s="84">
        <v>18440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29882.5</v>
      </c>
      <c r="BW26" s="84">
        <v>0</v>
      </c>
      <c r="BX26" s="84">
        <v>0</v>
      </c>
      <c r="BY26" s="84">
        <v>1</v>
      </c>
      <c r="BZ26" s="84">
        <v>0</v>
      </c>
      <c r="CA26" s="125">
        <v>23421</v>
      </c>
      <c r="CB26" s="126"/>
      <c r="CC26" s="84">
        <v>0</v>
      </c>
      <c r="CD26" s="84">
        <v>13922</v>
      </c>
      <c r="CE26" s="84">
        <v>0</v>
      </c>
      <c r="CF26" s="84">
        <v>-41728</v>
      </c>
      <c r="CG26" s="84">
        <v>789</v>
      </c>
      <c r="CH26" s="84">
        <v>0</v>
      </c>
      <c r="CI26" s="84">
        <v>0</v>
      </c>
      <c r="CJ26" s="85">
        <v>0</v>
      </c>
      <c r="CK26" s="86">
        <f t="shared" si="0"/>
        <v>-41728</v>
      </c>
      <c r="CL26" s="86">
        <f t="shared" si="1"/>
        <v>789</v>
      </c>
    </row>
    <row r="27" spans="1:90" ht="26.4" x14ac:dyDescent="0.3">
      <c r="A27" s="84">
        <v>302</v>
      </c>
      <c r="B27" s="84">
        <v>2032</v>
      </c>
      <c r="C27" s="84" t="s">
        <v>201</v>
      </c>
      <c r="D27" s="84" t="s">
        <v>133</v>
      </c>
      <c r="E27" s="84"/>
      <c r="F27" s="84" t="s">
        <v>132</v>
      </c>
      <c r="G27" s="84">
        <v>0</v>
      </c>
      <c r="H27" s="84">
        <v>1</v>
      </c>
      <c r="I27" s="84" t="s">
        <v>633</v>
      </c>
      <c r="J27" s="84" t="s">
        <v>130</v>
      </c>
      <c r="K27" s="84" t="s">
        <v>128</v>
      </c>
      <c r="L27" s="84" t="s">
        <v>129</v>
      </c>
      <c r="M27" s="84" t="s">
        <v>128</v>
      </c>
      <c r="N27" s="84" t="s">
        <v>127</v>
      </c>
      <c r="O27" s="84" t="s">
        <v>126</v>
      </c>
      <c r="P27" s="84" t="s">
        <v>126</v>
      </c>
      <c r="Q27" s="84">
        <v>209903.29</v>
      </c>
      <c r="R27" s="84">
        <v>0</v>
      </c>
      <c r="S27" s="84">
        <v>-3537.75</v>
      </c>
      <c r="T27" s="84">
        <v>2195143.33</v>
      </c>
      <c r="U27" s="84">
        <v>0</v>
      </c>
      <c r="V27" s="84">
        <v>154328.1</v>
      </c>
      <c r="W27" s="84">
        <v>0</v>
      </c>
      <c r="X27" s="84">
        <v>128397.01</v>
      </c>
      <c r="Y27" s="84">
        <v>3475</v>
      </c>
      <c r="Z27" s="84">
        <v>0</v>
      </c>
      <c r="AA27" s="84">
        <v>0</v>
      </c>
      <c r="AB27" s="84">
        <v>103828.14</v>
      </c>
      <c r="AC27" s="84">
        <v>40491.33</v>
      </c>
      <c r="AD27" s="84">
        <v>0</v>
      </c>
      <c r="AE27" s="84">
        <v>0</v>
      </c>
      <c r="AF27" s="84">
        <v>1738</v>
      </c>
      <c r="AG27" s="84">
        <v>33206.620000000003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102467.88</v>
      </c>
      <c r="AO27" s="84">
        <v>1324833.1200000001</v>
      </c>
      <c r="AP27" s="84">
        <v>0</v>
      </c>
      <c r="AQ27" s="84">
        <v>688786.25</v>
      </c>
      <c r="AR27" s="84">
        <v>38931.26</v>
      </c>
      <c r="AS27" s="84">
        <v>39995.29</v>
      </c>
      <c r="AT27" s="84">
        <v>0</v>
      </c>
      <c r="AU27" s="84">
        <v>46087.21</v>
      </c>
      <c r="AV27" s="84">
        <v>9506.82</v>
      </c>
      <c r="AW27" s="84">
        <v>4899.3</v>
      </c>
      <c r="AX27" s="84">
        <v>1772.06</v>
      </c>
      <c r="AY27" s="84">
        <v>0</v>
      </c>
      <c r="AZ27" s="84">
        <v>38975.26</v>
      </c>
      <c r="BA27" s="84">
        <v>3946.77</v>
      </c>
      <c r="BB27" s="84">
        <v>57529.81</v>
      </c>
      <c r="BC27" s="84">
        <v>5645.71</v>
      </c>
      <c r="BD27" s="84">
        <v>30927.040000000001</v>
      </c>
      <c r="BE27" s="84">
        <v>26880</v>
      </c>
      <c r="BF27" s="84">
        <v>8979.44</v>
      </c>
      <c r="BG27" s="84">
        <v>66244.600000000006</v>
      </c>
      <c r="BH27" s="84">
        <v>15255.19</v>
      </c>
      <c r="BI27" s="84">
        <v>0</v>
      </c>
      <c r="BJ27" s="84">
        <v>16461.43</v>
      </c>
      <c r="BK27" s="84">
        <v>12986.06</v>
      </c>
      <c r="BL27" s="84">
        <v>3157</v>
      </c>
      <c r="BM27" s="84">
        <v>119021.45</v>
      </c>
      <c r="BN27" s="84">
        <v>186864.14</v>
      </c>
      <c r="BO27" s="84">
        <v>72070</v>
      </c>
      <c r="BP27" s="84">
        <v>44272.67</v>
      </c>
      <c r="BQ27" s="84">
        <v>0</v>
      </c>
      <c r="BR27" s="84">
        <v>0</v>
      </c>
      <c r="BS27" s="84">
        <v>0</v>
      </c>
      <c r="BT27" s="84">
        <v>0</v>
      </c>
      <c r="BU27" s="84">
        <v>0</v>
      </c>
      <c r="BV27" s="84">
        <v>9489</v>
      </c>
      <c r="BW27" s="84">
        <v>0</v>
      </c>
      <c r="BX27" s="84">
        <v>0</v>
      </c>
      <c r="BY27" s="84">
        <v>1</v>
      </c>
      <c r="BZ27" s="84">
        <v>0</v>
      </c>
      <c r="CA27" s="125">
        <v>9022.11</v>
      </c>
      <c r="CB27" s="126"/>
      <c r="CC27" s="84">
        <v>0</v>
      </c>
      <c r="CD27" s="84">
        <v>0</v>
      </c>
      <c r="CE27" s="84">
        <v>10000</v>
      </c>
      <c r="CF27" s="84">
        <v>98951</v>
      </c>
      <c r="CG27" s="84">
        <v>-3071</v>
      </c>
      <c r="CH27" s="84">
        <v>0</v>
      </c>
      <c r="CI27" s="84">
        <v>0</v>
      </c>
      <c r="CJ27" s="85">
        <v>0</v>
      </c>
      <c r="CK27" s="86">
        <f t="shared" si="0"/>
        <v>108951</v>
      </c>
      <c r="CL27" s="86">
        <f t="shared" si="1"/>
        <v>-3071</v>
      </c>
    </row>
    <row r="28" spans="1:90" ht="26.4" x14ac:dyDescent="0.3">
      <c r="A28" s="84">
        <v>302</v>
      </c>
      <c r="B28" s="84">
        <v>2036</v>
      </c>
      <c r="C28" s="84" t="s">
        <v>200</v>
      </c>
      <c r="D28" s="84" t="s">
        <v>133</v>
      </c>
      <c r="E28" s="84"/>
      <c r="F28" s="84" t="s">
        <v>132</v>
      </c>
      <c r="G28" s="84">
        <v>0</v>
      </c>
      <c r="H28" s="84">
        <v>0</v>
      </c>
      <c r="I28" s="84" t="s">
        <v>633</v>
      </c>
      <c r="J28" s="84" t="s">
        <v>130</v>
      </c>
      <c r="K28" s="84" t="s">
        <v>128</v>
      </c>
      <c r="L28" s="84" t="s">
        <v>129</v>
      </c>
      <c r="M28" s="84" t="s">
        <v>128</v>
      </c>
      <c r="N28" s="84" t="s">
        <v>127</v>
      </c>
      <c r="O28" s="84" t="s">
        <v>126</v>
      </c>
      <c r="P28" s="84" t="s">
        <v>126</v>
      </c>
      <c r="Q28" s="84">
        <v>630071.93000000005</v>
      </c>
      <c r="R28" s="84">
        <v>0</v>
      </c>
      <c r="S28" s="84">
        <v>0</v>
      </c>
      <c r="T28" s="84">
        <v>1777587</v>
      </c>
      <c r="U28" s="84">
        <v>0</v>
      </c>
      <c r="V28" s="84">
        <v>380447</v>
      </c>
      <c r="W28" s="84">
        <v>0</v>
      </c>
      <c r="X28" s="84">
        <v>138535</v>
      </c>
      <c r="Y28" s="84">
        <v>1182</v>
      </c>
      <c r="Z28" s="84">
        <v>4001</v>
      </c>
      <c r="AA28" s="84">
        <v>6800</v>
      </c>
      <c r="AB28" s="84">
        <v>60294</v>
      </c>
      <c r="AC28" s="84">
        <v>13268</v>
      </c>
      <c r="AD28" s="84">
        <v>0</v>
      </c>
      <c r="AE28" s="84">
        <v>0</v>
      </c>
      <c r="AF28" s="84">
        <v>33194</v>
      </c>
      <c r="AG28" s="84">
        <v>3764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  <c r="AN28" s="84">
        <v>65090</v>
      </c>
      <c r="AO28" s="84">
        <v>1074740</v>
      </c>
      <c r="AP28" s="84">
        <v>5901</v>
      </c>
      <c r="AQ28" s="84">
        <v>652145</v>
      </c>
      <c r="AR28" s="84">
        <v>80377</v>
      </c>
      <c r="AS28" s="84">
        <v>32629</v>
      </c>
      <c r="AT28" s="84">
        <v>0</v>
      </c>
      <c r="AU28" s="84">
        <v>64101</v>
      </c>
      <c r="AV28" s="84">
        <v>12291</v>
      </c>
      <c r="AW28" s="84">
        <v>4978</v>
      </c>
      <c r="AX28" s="84">
        <v>387</v>
      </c>
      <c r="AY28" s="84">
        <v>0</v>
      </c>
      <c r="AZ28" s="84">
        <v>28210</v>
      </c>
      <c r="BA28" s="84">
        <v>11272</v>
      </c>
      <c r="BB28" s="84">
        <v>7367</v>
      </c>
      <c r="BC28" s="84">
        <v>1284</v>
      </c>
      <c r="BD28" s="84">
        <v>25642</v>
      </c>
      <c r="BE28" s="84">
        <v>23453</v>
      </c>
      <c r="BF28" s="84">
        <v>12511</v>
      </c>
      <c r="BG28" s="84">
        <v>82029</v>
      </c>
      <c r="BH28" s="84">
        <v>27903</v>
      </c>
      <c r="BI28" s="84">
        <v>0</v>
      </c>
      <c r="BJ28" s="84">
        <v>16555</v>
      </c>
      <c r="BK28" s="84">
        <v>11110</v>
      </c>
      <c r="BL28" s="84">
        <v>10218</v>
      </c>
      <c r="BM28" s="84">
        <v>65568</v>
      </c>
      <c r="BN28" s="84">
        <v>0</v>
      </c>
      <c r="BO28" s="84">
        <v>73572</v>
      </c>
      <c r="BP28" s="84">
        <v>41747</v>
      </c>
      <c r="BQ28" s="84">
        <v>0</v>
      </c>
      <c r="BR28" s="84">
        <v>0</v>
      </c>
      <c r="BS28" s="84">
        <v>0</v>
      </c>
      <c r="BT28" s="84">
        <v>0</v>
      </c>
      <c r="BU28" s="84">
        <v>0</v>
      </c>
      <c r="BV28" s="84">
        <v>7552.75</v>
      </c>
      <c r="BW28" s="84">
        <v>0</v>
      </c>
      <c r="BX28" s="84">
        <v>0</v>
      </c>
      <c r="BY28" s="84">
        <v>1</v>
      </c>
      <c r="BZ28" s="84">
        <v>0</v>
      </c>
      <c r="CA28" s="125">
        <v>0</v>
      </c>
      <c r="CB28" s="126"/>
      <c r="CC28" s="84">
        <v>0</v>
      </c>
      <c r="CD28" s="84">
        <v>0</v>
      </c>
      <c r="CE28" s="84">
        <v>107593</v>
      </c>
      <c r="CF28" s="84">
        <v>640651</v>
      </c>
      <c r="CG28" s="84">
        <v>0</v>
      </c>
      <c r="CH28" s="84">
        <v>7553</v>
      </c>
      <c r="CI28" s="84">
        <v>0</v>
      </c>
      <c r="CJ28" s="85">
        <v>0</v>
      </c>
      <c r="CK28" s="86">
        <f t="shared" si="0"/>
        <v>748244</v>
      </c>
      <c r="CL28" s="86">
        <f t="shared" si="1"/>
        <v>7553</v>
      </c>
    </row>
    <row r="29" spans="1:90" ht="26.4" x14ac:dyDescent="0.3">
      <c r="A29" s="84">
        <v>302</v>
      </c>
      <c r="B29" s="84">
        <v>2037</v>
      </c>
      <c r="C29" s="84" t="s">
        <v>199</v>
      </c>
      <c r="D29" s="84" t="s">
        <v>133</v>
      </c>
      <c r="E29" s="84"/>
      <c r="F29" s="84" t="s">
        <v>132</v>
      </c>
      <c r="G29" s="84">
        <v>0</v>
      </c>
      <c r="H29" s="84">
        <v>0</v>
      </c>
      <c r="I29" s="84" t="s">
        <v>633</v>
      </c>
      <c r="J29" s="84" t="s">
        <v>130</v>
      </c>
      <c r="K29" s="84" t="s">
        <v>128</v>
      </c>
      <c r="L29" s="84" t="s">
        <v>129</v>
      </c>
      <c r="M29" s="84" t="s">
        <v>128</v>
      </c>
      <c r="N29" s="84" t="s">
        <v>127</v>
      </c>
      <c r="O29" s="84" t="s">
        <v>126</v>
      </c>
      <c r="P29" s="84" t="s">
        <v>126</v>
      </c>
      <c r="Q29" s="84">
        <v>94671.74</v>
      </c>
      <c r="R29" s="84">
        <v>0</v>
      </c>
      <c r="S29" s="84">
        <v>28547.25</v>
      </c>
      <c r="T29" s="84">
        <v>1456514.98</v>
      </c>
      <c r="U29" s="84">
        <v>0</v>
      </c>
      <c r="V29" s="84">
        <v>62781.75</v>
      </c>
      <c r="W29" s="84">
        <v>0</v>
      </c>
      <c r="X29" s="84">
        <v>60232.99</v>
      </c>
      <c r="Y29" s="84">
        <v>7500</v>
      </c>
      <c r="Z29" s="84">
        <v>0</v>
      </c>
      <c r="AA29" s="84">
        <v>16284</v>
      </c>
      <c r="AB29" s="84">
        <v>47168.74</v>
      </c>
      <c r="AC29" s="84">
        <v>21503.74</v>
      </c>
      <c r="AD29" s="84">
        <v>3367</v>
      </c>
      <c r="AE29" s="84">
        <v>1560</v>
      </c>
      <c r="AF29" s="84">
        <v>29761.3</v>
      </c>
      <c r="AG29" s="84">
        <v>11753.19</v>
      </c>
      <c r="AH29" s="84">
        <v>0</v>
      </c>
      <c r="AI29" s="84">
        <v>0</v>
      </c>
      <c r="AJ29" s="84">
        <v>0</v>
      </c>
      <c r="AK29" s="84">
        <v>0</v>
      </c>
      <c r="AL29" s="84">
        <v>0</v>
      </c>
      <c r="AM29" s="84">
        <v>14782.5</v>
      </c>
      <c r="AN29" s="84">
        <v>44326</v>
      </c>
      <c r="AO29" s="84">
        <v>706572.26</v>
      </c>
      <c r="AP29" s="84">
        <v>0</v>
      </c>
      <c r="AQ29" s="84">
        <v>362057.81</v>
      </c>
      <c r="AR29" s="84">
        <v>40272.6</v>
      </c>
      <c r="AS29" s="84">
        <v>58928.79</v>
      </c>
      <c r="AT29" s="84">
        <v>0</v>
      </c>
      <c r="AU29" s="84">
        <v>80602.63</v>
      </c>
      <c r="AV29" s="84">
        <v>8548.68</v>
      </c>
      <c r="AW29" s="84">
        <v>2704.65</v>
      </c>
      <c r="AX29" s="84">
        <v>434.6</v>
      </c>
      <c r="AY29" s="84">
        <v>1958</v>
      </c>
      <c r="AZ29" s="84">
        <v>6581.76</v>
      </c>
      <c r="BA29" s="84">
        <v>182.88</v>
      </c>
      <c r="BB29" s="84">
        <v>28744.6</v>
      </c>
      <c r="BC29" s="84">
        <v>1725.27</v>
      </c>
      <c r="BD29" s="84">
        <v>36511.43</v>
      </c>
      <c r="BE29" s="84">
        <v>27431</v>
      </c>
      <c r="BF29" s="84">
        <v>7898.39</v>
      </c>
      <c r="BG29" s="84">
        <v>50474.61</v>
      </c>
      <c r="BH29" s="84">
        <v>12201.44</v>
      </c>
      <c r="BI29" s="84">
        <v>0</v>
      </c>
      <c r="BJ29" s="84">
        <v>9824.6299999999992</v>
      </c>
      <c r="BK29" s="84">
        <v>8088.55</v>
      </c>
      <c r="BL29" s="84">
        <v>11233.31</v>
      </c>
      <c r="BM29" s="84">
        <v>64663.77</v>
      </c>
      <c r="BN29" s="84">
        <v>37517.01</v>
      </c>
      <c r="BO29" s="84">
        <v>60050.3</v>
      </c>
      <c r="BP29" s="84">
        <v>31696.09</v>
      </c>
      <c r="BQ29" s="84">
        <v>750</v>
      </c>
      <c r="BR29" s="84">
        <v>0</v>
      </c>
      <c r="BS29" s="84">
        <v>0</v>
      </c>
      <c r="BT29" s="84">
        <v>0</v>
      </c>
      <c r="BU29" s="84">
        <v>0</v>
      </c>
      <c r="BV29" s="84">
        <v>7209</v>
      </c>
      <c r="BW29" s="84">
        <v>0</v>
      </c>
      <c r="BX29" s="84">
        <v>0</v>
      </c>
      <c r="BY29" s="84">
        <v>1</v>
      </c>
      <c r="BZ29" s="84">
        <v>0</v>
      </c>
      <c r="CA29" s="125">
        <v>13910.19</v>
      </c>
      <c r="CB29" s="126"/>
      <c r="CC29" s="84">
        <v>0</v>
      </c>
      <c r="CD29" s="84">
        <v>0</v>
      </c>
      <c r="CE29" s="84">
        <v>214553</v>
      </c>
      <c r="CF29" s="84">
        <v>0</v>
      </c>
      <c r="CG29" s="84">
        <v>21846</v>
      </c>
      <c r="CH29" s="84">
        <v>0</v>
      </c>
      <c r="CI29" s="84">
        <v>0</v>
      </c>
      <c r="CJ29" s="85">
        <v>0</v>
      </c>
      <c r="CK29" s="86">
        <f t="shared" si="0"/>
        <v>214553</v>
      </c>
      <c r="CL29" s="86">
        <f t="shared" si="1"/>
        <v>21846</v>
      </c>
    </row>
    <row r="30" spans="1:90" ht="26.4" x14ac:dyDescent="0.3">
      <c r="A30" s="84">
        <v>302</v>
      </c>
      <c r="B30" s="84">
        <v>2042</v>
      </c>
      <c r="C30" s="84" t="s">
        <v>197</v>
      </c>
      <c r="D30" s="84" t="s">
        <v>133</v>
      </c>
      <c r="E30" s="84"/>
      <c r="F30" s="84" t="s">
        <v>132</v>
      </c>
      <c r="G30" s="84">
        <v>0</v>
      </c>
      <c r="H30" s="84">
        <v>0</v>
      </c>
      <c r="I30" s="84" t="s">
        <v>633</v>
      </c>
      <c r="J30" s="84" t="s">
        <v>130</v>
      </c>
      <c r="K30" s="84" t="s">
        <v>128</v>
      </c>
      <c r="L30" s="84" t="s">
        <v>129</v>
      </c>
      <c r="M30" s="84" t="s">
        <v>128</v>
      </c>
      <c r="N30" s="84" t="s">
        <v>127</v>
      </c>
      <c r="O30" s="84" t="s">
        <v>126</v>
      </c>
      <c r="P30" s="84" t="s">
        <v>126</v>
      </c>
      <c r="Q30" s="84">
        <v>320326.2</v>
      </c>
      <c r="R30" s="84">
        <v>0</v>
      </c>
      <c r="S30" s="84">
        <v>15595</v>
      </c>
      <c r="T30" s="84">
        <v>1843083.45</v>
      </c>
      <c r="U30" s="84">
        <v>0</v>
      </c>
      <c r="V30" s="84">
        <v>104676.27</v>
      </c>
      <c r="W30" s="84">
        <v>0</v>
      </c>
      <c r="X30" s="84">
        <v>53184.959999999999</v>
      </c>
      <c r="Y30" s="84">
        <v>0</v>
      </c>
      <c r="Z30" s="84">
        <v>0</v>
      </c>
      <c r="AA30" s="84">
        <v>96688.66</v>
      </c>
      <c r="AB30" s="84">
        <v>16372.32</v>
      </c>
      <c r="AC30" s="84">
        <v>45168.75</v>
      </c>
      <c r="AD30" s="84">
        <v>3500</v>
      </c>
      <c r="AE30" s="84">
        <v>0</v>
      </c>
      <c r="AF30" s="84">
        <v>29755.83</v>
      </c>
      <c r="AG30" s="84">
        <v>16660.830000000002</v>
      </c>
      <c r="AH30" s="84">
        <v>0</v>
      </c>
      <c r="AI30" s="84">
        <v>0</v>
      </c>
      <c r="AJ30" s="84">
        <v>0</v>
      </c>
      <c r="AK30" s="84">
        <v>0</v>
      </c>
      <c r="AL30" s="84">
        <v>21673.82</v>
      </c>
      <c r="AM30" s="84">
        <v>19503.330000000002</v>
      </c>
      <c r="AN30" s="84">
        <v>71211</v>
      </c>
      <c r="AO30" s="84">
        <v>1012470.6</v>
      </c>
      <c r="AP30" s="84">
        <v>0</v>
      </c>
      <c r="AQ30" s="84">
        <v>524192.04</v>
      </c>
      <c r="AR30" s="84">
        <v>27728.21</v>
      </c>
      <c r="AS30" s="84">
        <v>74152.710000000006</v>
      </c>
      <c r="AT30" s="84">
        <v>0</v>
      </c>
      <c r="AU30" s="84">
        <v>147422.48000000001</v>
      </c>
      <c r="AV30" s="84">
        <v>8248.56</v>
      </c>
      <c r="AW30" s="84">
        <v>1175</v>
      </c>
      <c r="AX30" s="84">
        <v>13776.37</v>
      </c>
      <c r="AY30" s="84">
        <v>0</v>
      </c>
      <c r="AZ30" s="84">
        <v>12250.29</v>
      </c>
      <c r="BA30" s="84">
        <v>4475.49</v>
      </c>
      <c r="BB30" s="84">
        <v>36730.300000000003</v>
      </c>
      <c r="BC30" s="84">
        <v>3596.31</v>
      </c>
      <c r="BD30" s="84">
        <v>22378.41</v>
      </c>
      <c r="BE30" s="84">
        <v>31232</v>
      </c>
      <c r="BF30" s="84">
        <v>8177.7</v>
      </c>
      <c r="BG30" s="84">
        <v>87299.51</v>
      </c>
      <c r="BH30" s="84">
        <v>6368.64</v>
      </c>
      <c r="BI30" s="84">
        <v>0</v>
      </c>
      <c r="BJ30" s="84">
        <v>27189.119999999999</v>
      </c>
      <c r="BK30" s="84">
        <v>11711.75</v>
      </c>
      <c r="BL30" s="84">
        <v>7450.28</v>
      </c>
      <c r="BM30" s="84">
        <v>122369.17</v>
      </c>
      <c r="BN30" s="84">
        <v>10983.83</v>
      </c>
      <c r="BO30" s="84">
        <v>83253.91</v>
      </c>
      <c r="BP30" s="84">
        <v>15547.35</v>
      </c>
      <c r="BQ30" s="84">
        <v>0</v>
      </c>
      <c r="BR30" s="84">
        <v>0</v>
      </c>
      <c r="BS30" s="84">
        <v>5154</v>
      </c>
      <c r="BT30" s="84">
        <v>0</v>
      </c>
      <c r="BU30" s="84">
        <v>0</v>
      </c>
      <c r="BV30" s="84">
        <v>8438</v>
      </c>
      <c r="BW30" s="84">
        <v>0</v>
      </c>
      <c r="BX30" s="84">
        <v>5154</v>
      </c>
      <c r="BY30" s="84">
        <v>1</v>
      </c>
      <c r="BZ30" s="84">
        <v>0</v>
      </c>
      <c r="CA30" s="125">
        <v>3015.11</v>
      </c>
      <c r="CB30" s="126"/>
      <c r="CC30" s="84">
        <v>0</v>
      </c>
      <c r="CD30" s="84">
        <v>0</v>
      </c>
      <c r="CE30" s="84">
        <v>56005</v>
      </c>
      <c r="CF30" s="84">
        <v>280467</v>
      </c>
      <c r="CG30" s="84">
        <v>26172</v>
      </c>
      <c r="CH30" s="84">
        <v>0</v>
      </c>
      <c r="CI30" s="84">
        <v>0</v>
      </c>
      <c r="CJ30" s="85">
        <v>0</v>
      </c>
      <c r="CK30" s="86">
        <f t="shared" si="0"/>
        <v>336472</v>
      </c>
      <c r="CL30" s="86">
        <f t="shared" si="1"/>
        <v>26172</v>
      </c>
    </row>
    <row r="31" spans="1:90" ht="26.4" x14ac:dyDescent="0.3">
      <c r="A31" s="84">
        <v>302</v>
      </c>
      <c r="B31" s="84">
        <v>2043</v>
      </c>
      <c r="C31" s="84" t="s">
        <v>196</v>
      </c>
      <c r="D31" s="84" t="s">
        <v>133</v>
      </c>
      <c r="E31" s="84"/>
      <c r="F31" s="84" t="s">
        <v>132</v>
      </c>
      <c r="G31" s="84">
        <v>0</v>
      </c>
      <c r="H31" s="84">
        <v>1</v>
      </c>
      <c r="I31" s="84" t="s">
        <v>633</v>
      </c>
      <c r="J31" s="84" t="s">
        <v>130</v>
      </c>
      <c r="K31" s="84" t="s">
        <v>128</v>
      </c>
      <c r="L31" s="84" t="s">
        <v>129</v>
      </c>
      <c r="M31" s="84" t="s">
        <v>128</v>
      </c>
      <c r="N31" s="84" t="s">
        <v>127</v>
      </c>
      <c r="O31" s="84" t="s">
        <v>126</v>
      </c>
      <c r="P31" s="84" t="s">
        <v>126</v>
      </c>
      <c r="Q31" s="84">
        <v>-70477.63</v>
      </c>
      <c r="R31" s="84">
        <v>0</v>
      </c>
      <c r="S31" s="84">
        <v>2089.5</v>
      </c>
      <c r="T31" s="84">
        <v>1943889.57</v>
      </c>
      <c r="U31" s="84">
        <v>0</v>
      </c>
      <c r="V31" s="84">
        <v>128084.37</v>
      </c>
      <c r="W31" s="84">
        <v>0</v>
      </c>
      <c r="X31" s="84">
        <v>129085.05</v>
      </c>
      <c r="Y31" s="84">
        <v>2723.6</v>
      </c>
      <c r="Z31" s="84">
        <v>250</v>
      </c>
      <c r="AA31" s="84">
        <v>92484.25</v>
      </c>
      <c r="AB31" s="84">
        <v>6550.25</v>
      </c>
      <c r="AC31" s="84">
        <v>74708.899999999994</v>
      </c>
      <c r="AD31" s="84">
        <v>0</v>
      </c>
      <c r="AE31" s="84">
        <v>0</v>
      </c>
      <c r="AF31" s="84">
        <v>23746.94</v>
      </c>
      <c r="AG31" s="84">
        <v>7575.42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21578.75</v>
      </c>
      <c r="AN31" s="84">
        <v>27172.25</v>
      </c>
      <c r="AO31" s="84">
        <v>1275581.24</v>
      </c>
      <c r="AP31" s="84">
        <v>0</v>
      </c>
      <c r="AQ31" s="84">
        <v>452297.6</v>
      </c>
      <c r="AR31" s="84">
        <v>37578.910000000003</v>
      </c>
      <c r="AS31" s="84">
        <v>65889.279999999999</v>
      </c>
      <c r="AT31" s="84">
        <v>0</v>
      </c>
      <c r="AU31" s="84">
        <v>35428.47</v>
      </c>
      <c r="AV31" s="84">
        <v>16614.11</v>
      </c>
      <c r="AW31" s="84">
        <v>11387</v>
      </c>
      <c r="AX31" s="84">
        <v>4745.53</v>
      </c>
      <c r="AY31" s="84">
        <v>4012.46</v>
      </c>
      <c r="AZ31" s="84">
        <v>41949.18</v>
      </c>
      <c r="BA31" s="84">
        <v>6325.7</v>
      </c>
      <c r="BB31" s="84">
        <v>79647.56</v>
      </c>
      <c r="BC31" s="84">
        <v>13893.48</v>
      </c>
      <c r="BD31" s="84">
        <v>47721.34</v>
      </c>
      <c r="BE31" s="84">
        <v>16000</v>
      </c>
      <c r="BF31" s="84">
        <v>9885.7199999999993</v>
      </c>
      <c r="BG31" s="84">
        <v>71319.360000000001</v>
      </c>
      <c r="BH31" s="84">
        <v>15273.95</v>
      </c>
      <c r="BI31" s="84">
        <v>0</v>
      </c>
      <c r="BJ31" s="84">
        <v>19568.939999999999</v>
      </c>
      <c r="BK31" s="84">
        <v>12248.89</v>
      </c>
      <c r="BL31" s="84">
        <v>1156.17</v>
      </c>
      <c r="BM31" s="84">
        <v>90970.77</v>
      </c>
      <c r="BN31" s="84">
        <v>57608.7</v>
      </c>
      <c r="BO31" s="84">
        <v>126933.15</v>
      </c>
      <c r="BP31" s="84">
        <v>45477.82</v>
      </c>
      <c r="BQ31" s="84">
        <v>0</v>
      </c>
      <c r="BR31" s="84">
        <v>0</v>
      </c>
      <c r="BS31" s="84">
        <v>0</v>
      </c>
      <c r="BT31" s="84">
        <v>0</v>
      </c>
      <c r="BU31" s="84">
        <v>0</v>
      </c>
      <c r="BV31" s="84">
        <v>9186</v>
      </c>
      <c r="BW31" s="84">
        <v>0</v>
      </c>
      <c r="BX31" s="84">
        <v>0</v>
      </c>
      <c r="BY31" s="84">
        <v>1</v>
      </c>
      <c r="BZ31" s="84">
        <v>0</v>
      </c>
      <c r="CA31" s="125">
        <v>0</v>
      </c>
      <c r="CB31" s="126"/>
      <c r="CC31" s="84">
        <v>0</v>
      </c>
      <c r="CD31" s="84">
        <v>5662.32</v>
      </c>
      <c r="CE31" s="84">
        <v>0</v>
      </c>
      <c r="CF31" s="84">
        <v>-172144</v>
      </c>
      <c r="CG31" s="84">
        <v>5613</v>
      </c>
      <c r="CH31" s="84">
        <v>0</v>
      </c>
      <c r="CI31" s="84">
        <v>0</v>
      </c>
      <c r="CJ31" s="85">
        <v>0</v>
      </c>
      <c r="CK31" s="86">
        <f t="shared" si="0"/>
        <v>-172144</v>
      </c>
      <c r="CL31" s="86">
        <f t="shared" si="1"/>
        <v>5613</v>
      </c>
    </row>
    <row r="32" spans="1:90" ht="26.4" x14ac:dyDescent="0.3">
      <c r="A32" s="84">
        <v>302</v>
      </c>
      <c r="B32" s="84">
        <v>2044</v>
      </c>
      <c r="C32" s="84" t="s">
        <v>195</v>
      </c>
      <c r="D32" s="84" t="s">
        <v>133</v>
      </c>
      <c r="E32" s="84"/>
      <c r="F32" s="84" t="s">
        <v>132</v>
      </c>
      <c r="G32" s="84">
        <v>0</v>
      </c>
      <c r="H32" s="84">
        <v>1</v>
      </c>
      <c r="I32" s="84" t="s">
        <v>633</v>
      </c>
      <c r="J32" s="84" t="s">
        <v>130</v>
      </c>
      <c r="K32" s="84" t="s">
        <v>128</v>
      </c>
      <c r="L32" s="84" t="s">
        <v>129</v>
      </c>
      <c r="M32" s="84" t="s">
        <v>128</v>
      </c>
      <c r="N32" s="84" t="s">
        <v>127</v>
      </c>
      <c r="O32" s="84" t="s">
        <v>126</v>
      </c>
      <c r="P32" s="84" t="s">
        <v>126</v>
      </c>
      <c r="Q32" s="84">
        <v>15994.87</v>
      </c>
      <c r="R32" s="84">
        <v>0</v>
      </c>
      <c r="S32" s="84">
        <v>0</v>
      </c>
      <c r="T32" s="84">
        <v>1646250.35</v>
      </c>
      <c r="U32" s="84">
        <v>0</v>
      </c>
      <c r="V32" s="84">
        <v>27642.400000000001</v>
      </c>
      <c r="W32" s="84">
        <v>0</v>
      </c>
      <c r="X32" s="84">
        <v>45384.959999999999</v>
      </c>
      <c r="Y32" s="84">
        <v>2363.9699999999998</v>
      </c>
      <c r="Z32" s="84">
        <v>6667</v>
      </c>
      <c r="AA32" s="84">
        <v>8064.04</v>
      </c>
      <c r="AB32" s="84">
        <v>44086.239999999998</v>
      </c>
      <c r="AC32" s="84">
        <v>541.6</v>
      </c>
      <c r="AD32" s="84">
        <v>18850</v>
      </c>
      <c r="AE32" s="84">
        <v>99.6</v>
      </c>
      <c r="AF32" s="84">
        <v>7822.77</v>
      </c>
      <c r="AG32" s="84">
        <v>14460.6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15982.5</v>
      </c>
      <c r="AN32" s="84">
        <v>152558</v>
      </c>
      <c r="AO32" s="84">
        <v>856436.87</v>
      </c>
      <c r="AP32" s="84">
        <v>0</v>
      </c>
      <c r="AQ32" s="84">
        <v>294900.53000000003</v>
      </c>
      <c r="AR32" s="84">
        <v>32374.82</v>
      </c>
      <c r="AS32" s="84">
        <v>80105.38</v>
      </c>
      <c r="AT32" s="84">
        <v>0</v>
      </c>
      <c r="AU32" s="84">
        <v>69638.64</v>
      </c>
      <c r="AV32" s="84">
        <v>35675.72</v>
      </c>
      <c r="AW32" s="84">
        <v>8188.81</v>
      </c>
      <c r="AX32" s="84">
        <v>6669.05</v>
      </c>
      <c r="AY32" s="84">
        <v>6950.4</v>
      </c>
      <c r="AZ32" s="84">
        <v>20872.72</v>
      </c>
      <c r="BA32" s="84">
        <v>5173.83</v>
      </c>
      <c r="BB32" s="84">
        <v>55362.93</v>
      </c>
      <c r="BC32" s="84">
        <v>8515.3700000000008</v>
      </c>
      <c r="BD32" s="84">
        <v>32795.160000000003</v>
      </c>
      <c r="BE32" s="84">
        <v>16000</v>
      </c>
      <c r="BF32" s="84">
        <v>11889.91</v>
      </c>
      <c r="BG32" s="84">
        <v>37851.1</v>
      </c>
      <c r="BH32" s="84">
        <v>8890.4</v>
      </c>
      <c r="BI32" s="84">
        <v>0</v>
      </c>
      <c r="BJ32" s="84">
        <v>29797.3</v>
      </c>
      <c r="BK32" s="84">
        <v>9763.3700000000008</v>
      </c>
      <c r="BL32" s="84">
        <v>397.17</v>
      </c>
      <c r="BM32" s="84">
        <v>116562.41</v>
      </c>
      <c r="BN32" s="84">
        <v>165861.18</v>
      </c>
      <c r="BO32" s="84">
        <v>142536.65</v>
      </c>
      <c r="BP32" s="84">
        <v>42463.3</v>
      </c>
      <c r="BQ32" s="84">
        <v>0</v>
      </c>
      <c r="BR32" s="84">
        <v>0</v>
      </c>
      <c r="BS32" s="84">
        <v>0</v>
      </c>
      <c r="BT32" s="84">
        <v>0</v>
      </c>
      <c r="BU32" s="84">
        <v>0</v>
      </c>
      <c r="BV32" s="84">
        <v>7926.25</v>
      </c>
      <c r="BW32" s="84">
        <v>0</v>
      </c>
      <c r="BX32" s="84">
        <v>0</v>
      </c>
      <c r="BY32" s="84">
        <v>1</v>
      </c>
      <c r="BZ32" s="84">
        <v>0</v>
      </c>
      <c r="CA32" s="125">
        <v>0</v>
      </c>
      <c r="CB32" s="126"/>
      <c r="CC32" s="84">
        <v>0</v>
      </c>
      <c r="CD32" s="84">
        <v>0</v>
      </c>
      <c r="CE32" s="84">
        <v>0</v>
      </c>
      <c r="CF32" s="84">
        <v>-88904</v>
      </c>
      <c r="CG32" s="84">
        <v>7926</v>
      </c>
      <c r="CH32" s="84">
        <v>0</v>
      </c>
      <c r="CI32" s="84">
        <v>0</v>
      </c>
      <c r="CJ32" s="85">
        <v>0</v>
      </c>
      <c r="CK32" s="86">
        <f t="shared" si="0"/>
        <v>-88904</v>
      </c>
      <c r="CL32" s="86">
        <f t="shared" si="1"/>
        <v>7926</v>
      </c>
    </row>
    <row r="33" spans="1:90" ht="26.4" x14ac:dyDescent="0.3">
      <c r="A33" s="84">
        <v>302</v>
      </c>
      <c r="B33" s="84">
        <v>2045</v>
      </c>
      <c r="C33" s="84" t="s">
        <v>194</v>
      </c>
      <c r="D33" s="84" t="s">
        <v>133</v>
      </c>
      <c r="E33" s="84"/>
      <c r="F33" s="84" t="s">
        <v>132</v>
      </c>
      <c r="G33" s="84">
        <v>0</v>
      </c>
      <c r="H33" s="84">
        <v>0</v>
      </c>
      <c r="I33" s="84" t="s">
        <v>633</v>
      </c>
      <c r="J33" s="84" t="s">
        <v>130</v>
      </c>
      <c r="K33" s="84" t="s">
        <v>128</v>
      </c>
      <c r="L33" s="84" t="s">
        <v>129</v>
      </c>
      <c r="M33" s="84" t="s">
        <v>128</v>
      </c>
      <c r="N33" s="84" t="s">
        <v>127</v>
      </c>
      <c r="O33" s="84" t="s">
        <v>126</v>
      </c>
      <c r="P33" s="84" t="s">
        <v>126</v>
      </c>
      <c r="Q33" s="84">
        <v>49397.96</v>
      </c>
      <c r="R33" s="84">
        <v>0</v>
      </c>
      <c r="S33" s="84">
        <v>0.34</v>
      </c>
      <c r="T33" s="84">
        <v>1364489.34</v>
      </c>
      <c r="U33" s="84">
        <v>0</v>
      </c>
      <c r="V33" s="84">
        <v>75307.210000000006</v>
      </c>
      <c r="W33" s="84">
        <v>0</v>
      </c>
      <c r="X33" s="84">
        <v>65845.119999999995</v>
      </c>
      <c r="Y33" s="84">
        <v>7500</v>
      </c>
      <c r="Z33" s="84">
        <v>0</v>
      </c>
      <c r="AA33" s="84">
        <v>21516.240000000002</v>
      </c>
      <c r="AB33" s="84">
        <v>58500.79</v>
      </c>
      <c r="AC33" s="84">
        <v>25156.58</v>
      </c>
      <c r="AD33" s="84">
        <v>180</v>
      </c>
      <c r="AE33" s="84">
        <v>0</v>
      </c>
      <c r="AF33" s="84">
        <v>25048.14</v>
      </c>
      <c r="AG33" s="84">
        <v>27441.759999999998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13081.87</v>
      </c>
      <c r="AN33" s="84">
        <v>47444</v>
      </c>
      <c r="AO33" s="84">
        <v>760553.12</v>
      </c>
      <c r="AP33" s="84">
        <v>0</v>
      </c>
      <c r="AQ33" s="84">
        <v>458495.78</v>
      </c>
      <c r="AR33" s="84">
        <v>55497.21</v>
      </c>
      <c r="AS33" s="84">
        <v>48853.65</v>
      </c>
      <c r="AT33" s="84">
        <v>0</v>
      </c>
      <c r="AU33" s="84">
        <v>40924.080000000002</v>
      </c>
      <c r="AV33" s="84">
        <v>8592.2800000000007</v>
      </c>
      <c r="AW33" s="84">
        <v>3170.32</v>
      </c>
      <c r="AX33" s="84">
        <v>346.04</v>
      </c>
      <c r="AY33" s="84">
        <v>0</v>
      </c>
      <c r="AZ33" s="84">
        <v>9513.41</v>
      </c>
      <c r="BA33" s="84">
        <v>0</v>
      </c>
      <c r="BB33" s="84">
        <v>4649.95</v>
      </c>
      <c r="BC33" s="84">
        <v>3119.77</v>
      </c>
      <c r="BD33" s="84">
        <v>29525.47</v>
      </c>
      <c r="BE33" s="84">
        <v>30464</v>
      </c>
      <c r="BF33" s="84">
        <v>7630.88</v>
      </c>
      <c r="BG33" s="84">
        <v>63180.88</v>
      </c>
      <c r="BH33" s="84">
        <v>8334.24</v>
      </c>
      <c r="BI33" s="84">
        <v>0</v>
      </c>
      <c r="BJ33" s="84">
        <v>9927.65</v>
      </c>
      <c r="BK33" s="84">
        <v>6678.57</v>
      </c>
      <c r="BL33" s="84">
        <v>14723.38</v>
      </c>
      <c r="BM33" s="84">
        <v>52942.68</v>
      </c>
      <c r="BN33" s="84">
        <v>912.5</v>
      </c>
      <c r="BO33" s="84">
        <v>48767.49</v>
      </c>
      <c r="BP33" s="84">
        <v>38944.379999999997</v>
      </c>
      <c r="BQ33" s="84">
        <v>0</v>
      </c>
      <c r="BR33" s="84">
        <v>0</v>
      </c>
      <c r="BS33" s="84">
        <v>0</v>
      </c>
      <c r="BT33" s="84">
        <v>0</v>
      </c>
      <c r="BU33" s="84">
        <v>0</v>
      </c>
      <c r="BV33" s="84">
        <v>7073.5</v>
      </c>
      <c r="BW33" s="84">
        <v>0</v>
      </c>
      <c r="BX33" s="84">
        <v>0</v>
      </c>
      <c r="BY33" s="84">
        <v>1</v>
      </c>
      <c r="BZ33" s="84">
        <v>0</v>
      </c>
      <c r="CA33" s="125">
        <v>0</v>
      </c>
      <c r="CB33" s="126"/>
      <c r="CC33" s="84">
        <v>0</v>
      </c>
      <c r="CD33" s="84">
        <v>6189</v>
      </c>
      <c r="CE33" s="84">
        <v>74934</v>
      </c>
      <c r="CF33" s="84">
        <v>226</v>
      </c>
      <c r="CG33" s="84">
        <v>885</v>
      </c>
      <c r="CH33" s="84">
        <v>0</v>
      </c>
      <c r="CI33" s="84">
        <v>0</v>
      </c>
      <c r="CJ33" s="85">
        <v>0</v>
      </c>
      <c r="CK33" s="86">
        <f t="shared" si="0"/>
        <v>75160</v>
      </c>
      <c r="CL33" s="86">
        <f t="shared" si="1"/>
        <v>885</v>
      </c>
    </row>
    <row r="34" spans="1:90" ht="26.4" x14ac:dyDescent="0.3">
      <c r="A34" s="84">
        <v>302</v>
      </c>
      <c r="B34" s="84">
        <v>2053</v>
      </c>
      <c r="C34" s="84" t="s">
        <v>193</v>
      </c>
      <c r="D34" s="84" t="s">
        <v>133</v>
      </c>
      <c r="E34" s="84"/>
      <c r="F34" s="84" t="s">
        <v>132</v>
      </c>
      <c r="G34" s="84">
        <v>0</v>
      </c>
      <c r="H34" s="84">
        <v>1</v>
      </c>
      <c r="I34" s="84" t="s">
        <v>633</v>
      </c>
      <c r="J34" s="84" t="s">
        <v>130</v>
      </c>
      <c r="K34" s="84" t="s">
        <v>128</v>
      </c>
      <c r="L34" s="84" t="s">
        <v>129</v>
      </c>
      <c r="M34" s="84" t="s">
        <v>128</v>
      </c>
      <c r="N34" s="84" t="s">
        <v>127</v>
      </c>
      <c r="O34" s="84" t="s">
        <v>126</v>
      </c>
      <c r="P34" s="84" t="s">
        <v>126</v>
      </c>
      <c r="Q34" s="84">
        <v>58850.23</v>
      </c>
      <c r="R34" s="84">
        <v>0</v>
      </c>
      <c r="S34" s="84">
        <v>0</v>
      </c>
      <c r="T34" s="84">
        <v>1036791.52</v>
      </c>
      <c r="U34" s="84">
        <v>0</v>
      </c>
      <c r="V34" s="84">
        <v>28560.19</v>
      </c>
      <c r="W34" s="84">
        <v>0</v>
      </c>
      <c r="X34" s="84">
        <v>2690.01</v>
      </c>
      <c r="Y34" s="84">
        <v>50212.58</v>
      </c>
      <c r="Z34" s="84">
        <v>0</v>
      </c>
      <c r="AA34" s="84">
        <v>7863.46</v>
      </c>
      <c r="AB34" s="84">
        <v>0</v>
      </c>
      <c r="AC34" s="84">
        <v>6481.44</v>
      </c>
      <c r="AD34" s="84">
        <v>0</v>
      </c>
      <c r="AE34" s="84">
        <v>0</v>
      </c>
      <c r="AF34" s="84">
        <v>6917.4</v>
      </c>
      <c r="AG34" s="84">
        <v>445164.55</v>
      </c>
      <c r="AH34" s="84">
        <v>0</v>
      </c>
      <c r="AI34" s="84">
        <v>0</v>
      </c>
      <c r="AJ34" s="84">
        <v>0</v>
      </c>
      <c r="AK34" s="84">
        <v>0</v>
      </c>
      <c r="AL34" s="84">
        <v>0</v>
      </c>
      <c r="AM34" s="84">
        <v>9178.1200000000008</v>
      </c>
      <c r="AN34" s="84">
        <v>57927.33</v>
      </c>
      <c r="AO34" s="84">
        <v>607530.94999999995</v>
      </c>
      <c r="AP34" s="84">
        <v>8962.2000000000007</v>
      </c>
      <c r="AQ34" s="84">
        <v>577822.25</v>
      </c>
      <c r="AR34" s="84">
        <v>0</v>
      </c>
      <c r="AS34" s="84">
        <v>114978.32</v>
      </c>
      <c r="AT34" s="84">
        <v>0</v>
      </c>
      <c r="AU34" s="84">
        <v>6876</v>
      </c>
      <c r="AV34" s="84">
        <v>4992.05</v>
      </c>
      <c r="AW34" s="84">
        <v>3802.64</v>
      </c>
      <c r="AX34" s="84">
        <v>323.08</v>
      </c>
      <c r="AY34" s="84">
        <v>0</v>
      </c>
      <c r="AZ34" s="84">
        <v>15260.69</v>
      </c>
      <c r="BA34" s="84">
        <v>360</v>
      </c>
      <c r="BB34" s="84">
        <v>47566.63</v>
      </c>
      <c r="BC34" s="84">
        <v>1413.66</v>
      </c>
      <c r="BD34" s="84">
        <v>16746.38</v>
      </c>
      <c r="BE34" s="84">
        <v>18044.310000000001</v>
      </c>
      <c r="BF34" s="84">
        <v>63684.49</v>
      </c>
      <c r="BG34" s="84">
        <v>65129.34</v>
      </c>
      <c r="BH34" s="84">
        <v>27240.01</v>
      </c>
      <c r="BI34" s="84">
        <v>0</v>
      </c>
      <c r="BJ34" s="84">
        <v>12730.87</v>
      </c>
      <c r="BK34" s="84">
        <v>9316.39</v>
      </c>
      <c r="BL34" s="84">
        <v>641.67999999999995</v>
      </c>
      <c r="BM34" s="84">
        <v>43179.71</v>
      </c>
      <c r="BN34" s="84">
        <v>5296.3</v>
      </c>
      <c r="BO34" s="84">
        <v>24264.76</v>
      </c>
      <c r="BP34" s="84">
        <v>24408.31</v>
      </c>
      <c r="BQ34" s="84">
        <v>0</v>
      </c>
      <c r="BR34" s="84">
        <v>0</v>
      </c>
      <c r="BS34" s="84">
        <v>0</v>
      </c>
      <c r="BT34" s="84">
        <v>0</v>
      </c>
      <c r="BU34" s="84">
        <v>0</v>
      </c>
      <c r="BV34" s="84">
        <v>0</v>
      </c>
      <c r="BW34" s="84">
        <v>0</v>
      </c>
      <c r="BX34" s="84">
        <v>0</v>
      </c>
      <c r="BY34" s="84">
        <v>1</v>
      </c>
      <c r="BZ34" s="84">
        <v>0</v>
      </c>
      <c r="CA34" s="125">
        <v>0</v>
      </c>
      <c r="CB34" s="126"/>
      <c r="CC34" s="84">
        <v>0</v>
      </c>
      <c r="CD34" s="84">
        <v>0</v>
      </c>
      <c r="CE34" s="84">
        <v>10066</v>
      </c>
      <c r="CF34" s="84">
        <v>0</v>
      </c>
      <c r="CG34" s="84">
        <v>0</v>
      </c>
      <c r="CH34" s="84">
        <v>0</v>
      </c>
      <c r="CI34" s="84">
        <v>0</v>
      </c>
      <c r="CJ34" s="85">
        <v>0</v>
      </c>
      <c r="CK34" s="86">
        <f t="shared" si="0"/>
        <v>10066</v>
      </c>
      <c r="CL34" s="86">
        <f t="shared" si="1"/>
        <v>0</v>
      </c>
    </row>
    <row r="35" spans="1:90" x14ac:dyDescent="0.3">
      <c r="A35" s="84">
        <v>302</v>
      </c>
      <c r="B35" s="84">
        <v>2054</v>
      </c>
      <c r="C35" s="84" t="s">
        <v>634</v>
      </c>
      <c r="D35" s="84" t="s">
        <v>133</v>
      </c>
      <c r="E35" s="84"/>
      <c r="F35" s="84" t="s">
        <v>132</v>
      </c>
      <c r="G35" s="84">
        <v>0</v>
      </c>
      <c r="H35" s="84">
        <v>0</v>
      </c>
      <c r="I35" s="84" t="s">
        <v>633</v>
      </c>
      <c r="J35" s="84" t="s">
        <v>130</v>
      </c>
      <c r="K35" s="84" t="s">
        <v>128</v>
      </c>
      <c r="L35" s="84" t="s">
        <v>129</v>
      </c>
      <c r="M35" s="84" t="s">
        <v>128</v>
      </c>
      <c r="N35" s="84" t="s">
        <v>127</v>
      </c>
      <c r="O35" s="84" t="s">
        <v>126</v>
      </c>
      <c r="P35" s="84" t="s">
        <v>126</v>
      </c>
      <c r="Q35" s="84">
        <v>100713.34</v>
      </c>
      <c r="R35" s="84">
        <v>0</v>
      </c>
      <c r="S35" s="84">
        <v>10447.5</v>
      </c>
      <c r="T35" s="84">
        <v>952215.82</v>
      </c>
      <c r="U35" s="84">
        <v>0</v>
      </c>
      <c r="V35" s="84">
        <v>57526.42</v>
      </c>
      <c r="W35" s="84">
        <v>0</v>
      </c>
      <c r="X35" s="84">
        <v>16140</v>
      </c>
      <c r="Y35" s="84">
        <v>0</v>
      </c>
      <c r="Z35" s="84">
        <v>900</v>
      </c>
      <c r="AA35" s="84">
        <v>45516</v>
      </c>
      <c r="AB35" s="84">
        <v>22768.23</v>
      </c>
      <c r="AC35" s="84">
        <v>28750.71</v>
      </c>
      <c r="AD35" s="84">
        <v>5000</v>
      </c>
      <c r="AE35" s="84">
        <v>0</v>
      </c>
      <c r="AF35" s="84">
        <v>39480.910000000003</v>
      </c>
      <c r="AG35" s="84">
        <v>31710.27</v>
      </c>
      <c r="AH35" s="84">
        <v>0</v>
      </c>
      <c r="AI35" s="84">
        <v>0</v>
      </c>
      <c r="AJ35" s="84">
        <v>0</v>
      </c>
      <c r="AK35" s="84">
        <v>0</v>
      </c>
      <c r="AL35" s="84">
        <v>1709</v>
      </c>
      <c r="AM35" s="84">
        <v>6900</v>
      </c>
      <c r="AN35" s="84">
        <v>50045</v>
      </c>
      <c r="AO35" s="84">
        <v>579134.56000000006</v>
      </c>
      <c r="AP35" s="84">
        <v>2419.3200000000002</v>
      </c>
      <c r="AQ35" s="84">
        <v>149642.14000000001</v>
      </c>
      <c r="AR35" s="84">
        <v>35764.54</v>
      </c>
      <c r="AS35" s="84">
        <v>62572.639999999999</v>
      </c>
      <c r="AT35" s="84">
        <v>0</v>
      </c>
      <c r="AU35" s="84">
        <v>42080.71</v>
      </c>
      <c r="AV35" s="84">
        <v>6607.33</v>
      </c>
      <c r="AW35" s="84">
        <v>875</v>
      </c>
      <c r="AX35" s="84">
        <v>4958.4799999999996</v>
      </c>
      <c r="AY35" s="84">
        <v>775</v>
      </c>
      <c r="AZ35" s="84">
        <v>15580.73</v>
      </c>
      <c r="BA35" s="84">
        <v>2227.8000000000002</v>
      </c>
      <c r="BB35" s="84">
        <v>16188.43</v>
      </c>
      <c r="BC35" s="84">
        <v>2864.51</v>
      </c>
      <c r="BD35" s="84">
        <v>16093.53</v>
      </c>
      <c r="BE35" s="84">
        <v>19086.75</v>
      </c>
      <c r="BF35" s="84">
        <v>10093.82</v>
      </c>
      <c r="BG35" s="84">
        <v>39615.910000000003</v>
      </c>
      <c r="BH35" s="84">
        <v>12967</v>
      </c>
      <c r="BI35" s="84">
        <v>0</v>
      </c>
      <c r="BJ35" s="84">
        <v>8902.0400000000009</v>
      </c>
      <c r="BK35" s="84">
        <v>4956.09</v>
      </c>
      <c r="BL35" s="84">
        <v>6549.5</v>
      </c>
      <c r="BM35" s="84">
        <v>58431.93</v>
      </c>
      <c r="BN35" s="84">
        <v>14833.73</v>
      </c>
      <c r="BO35" s="84">
        <v>124621.1</v>
      </c>
      <c r="BP35" s="84">
        <v>18306</v>
      </c>
      <c r="BQ35" s="84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6340</v>
      </c>
      <c r="BW35" s="84">
        <v>0</v>
      </c>
      <c r="BX35" s="84">
        <v>0</v>
      </c>
      <c r="BY35" s="84">
        <v>1</v>
      </c>
      <c r="BZ35" s="84">
        <v>0</v>
      </c>
      <c r="CA35" s="125">
        <v>0</v>
      </c>
      <c r="CB35" s="126"/>
      <c r="CC35" s="84">
        <v>0</v>
      </c>
      <c r="CD35" s="84">
        <v>6730</v>
      </c>
      <c r="CE35" s="84">
        <v>42740</v>
      </c>
      <c r="CF35" s="84">
        <v>60487</v>
      </c>
      <c r="CG35" s="84">
        <v>10058</v>
      </c>
      <c r="CH35" s="84">
        <v>0</v>
      </c>
      <c r="CI35" s="84">
        <v>0</v>
      </c>
      <c r="CJ35" s="85">
        <v>0</v>
      </c>
      <c r="CK35" s="86">
        <f t="shared" si="0"/>
        <v>103227</v>
      </c>
      <c r="CL35" s="86">
        <f t="shared" si="1"/>
        <v>10058</v>
      </c>
    </row>
    <row r="36" spans="1:90" x14ac:dyDescent="0.3">
      <c r="A36" s="84">
        <v>302</v>
      </c>
      <c r="B36" s="84">
        <v>2055</v>
      </c>
      <c r="C36" s="84" t="s">
        <v>191</v>
      </c>
      <c r="D36" s="84" t="s">
        <v>133</v>
      </c>
      <c r="E36" s="84"/>
      <c r="F36" s="84" t="s">
        <v>132</v>
      </c>
      <c r="G36" s="84">
        <v>0</v>
      </c>
      <c r="H36" s="84">
        <v>1</v>
      </c>
      <c r="I36" s="84" t="s">
        <v>633</v>
      </c>
      <c r="J36" s="84" t="s">
        <v>130</v>
      </c>
      <c r="K36" s="84" t="s">
        <v>128</v>
      </c>
      <c r="L36" s="84" t="s">
        <v>129</v>
      </c>
      <c r="M36" s="84" t="s">
        <v>128</v>
      </c>
      <c r="N36" s="84" t="s">
        <v>127</v>
      </c>
      <c r="O36" s="84" t="s">
        <v>126</v>
      </c>
      <c r="P36" s="84" t="s">
        <v>126</v>
      </c>
      <c r="Q36" s="84">
        <v>-64430.86</v>
      </c>
      <c r="R36" s="84">
        <v>0</v>
      </c>
      <c r="S36" s="84">
        <v>13111</v>
      </c>
      <c r="T36" s="84">
        <v>1194319.03</v>
      </c>
      <c r="U36" s="84">
        <v>0</v>
      </c>
      <c r="V36" s="84">
        <v>67623.070000000007</v>
      </c>
      <c r="W36" s="84">
        <v>0</v>
      </c>
      <c r="X36" s="84">
        <v>103565.04</v>
      </c>
      <c r="Y36" s="84">
        <v>7500</v>
      </c>
      <c r="Z36" s="84">
        <v>4497.95</v>
      </c>
      <c r="AA36" s="84">
        <v>16275</v>
      </c>
      <c r="AB36" s="84">
        <v>13858.51</v>
      </c>
      <c r="AC36" s="84">
        <v>12746.73</v>
      </c>
      <c r="AD36" s="84">
        <v>0</v>
      </c>
      <c r="AE36" s="84">
        <v>5571.6</v>
      </c>
      <c r="AF36" s="84">
        <v>2873.74</v>
      </c>
      <c r="AG36" s="84">
        <v>3456.44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31041</v>
      </c>
      <c r="AN36" s="84">
        <v>43082.67</v>
      </c>
      <c r="AO36" s="84">
        <v>692741.23</v>
      </c>
      <c r="AP36" s="84">
        <v>0</v>
      </c>
      <c r="AQ36" s="84">
        <v>272640.46999999997</v>
      </c>
      <c r="AR36" s="84">
        <v>17958.439999999999</v>
      </c>
      <c r="AS36" s="84">
        <v>59882.96</v>
      </c>
      <c r="AT36" s="84">
        <v>0</v>
      </c>
      <c r="AU36" s="84">
        <v>42343.42</v>
      </c>
      <c r="AV36" s="84">
        <v>11998.09</v>
      </c>
      <c r="AW36" s="84">
        <v>1700</v>
      </c>
      <c r="AX36" s="84">
        <v>328</v>
      </c>
      <c r="AY36" s="84">
        <v>541</v>
      </c>
      <c r="AZ36" s="84">
        <v>9047.85</v>
      </c>
      <c r="BA36" s="84">
        <v>4353.1000000000004</v>
      </c>
      <c r="BB36" s="84">
        <v>26344.02</v>
      </c>
      <c r="BC36" s="84">
        <v>6868.79</v>
      </c>
      <c r="BD36" s="84">
        <v>26276.560000000001</v>
      </c>
      <c r="BE36" s="84">
        <v>26112</v>
      </c>
      <c r="BF36" s="84">
        <v>11374.73</v>
      </c>
      <c r="BG36" s="84">
        <v>24301.94</v>
      </c>
      <c r="BH36" s="84">
        <v>8361.44</v>
      </c>
      <c r="BI36" s="84">
        <v>0</v>
      </c>
      <c r="BJ36" s="84">
        <v>12309.3</v>
      </c>
      <c r="BK36" s="84">
        <v>5774</v>
      </c>
      <c r="BL36" s="84">
        <v>9153.73</v>
      </c>
      <c r="BM36" s="84">
        <v>61852.7</v>
      </c>
      <c r="BN36" s="84">
        <v>50091.35</v>
      </c>
      <c r="BO36" s="84">
        <v>122387.98</v>
      </c>
      <c r="BP36" s="84">
        <v>36507.71</v>
      </c>
      <c r="BQ36" s="84">
        <v>0</v>
      </c>
      <c r="BR36" s="84">
        <v>0</v>
      </c>
      <c r="BS36" s="84">
        <v>0</v>
      </c>
      <c r="BT36" s="84">
        <v>0</v>
      </c>
      <c r="BU36" s="84">
        <v>0</v>
      </c>
      <c r="BV36" s="84">
        <v>6614</v>
      </c>
      <c r="BW36" s="84">
        <v>0</v>
      </c>
      <c r="BX36" s="84">
        <v>0</v>
      </c>
      <c r="BY36" s="84">
        <v>1</v>
      </c>
      <c r="BZ36" s="84">
        <v>0</v>
      </c>
      <c r="CA36" s="125">
        <v>0</v>
      </c>
      <c r="CB36" s="126"/>
      <c r="CC36" s="84">
        <v>0</v>
      </c>
      <c r="CD36" s="84">
        <v>0</v>
      </c>
      <c r="CE36" s="84">
        <v>0</v>
      </c>
      <c r="CF36" s="84">
        <v>-99271</v>
      </c>
      <c r="CG36" s="84">
        <v>19725</v>
      </c>
      <c r="CH36" s="84">
        <v>0</v>
      </c>
      <c r="CI36" s="84">
        <v>0</v>
      </c>
      <c r="CJ36" s="85">
        <v>0</v>
      </c>
      <c r="CK36" s="86">
        <f t="shared" si="0"/>
        <v>-99271</v>
      </c>
      <c r="CL36" s="86">
        <f t="shared" si="1"/>
        <v>19725</v>
      </c>
    </row>
    <row r="37" spans="1:90" ht="26.4" x14ac:dyDescent="0.3">
      <c r="A37" s="84">
        <v>302</v>
      </c>
      <c r="B37" s="84">
        <v>2057</v>
      </c>
      <c r="C37" s="84" t="s">
        <v>189</v>
      </c>
      <c r="D37" s="84" t="s">
        <v>133</v>
      </c>
      <c r="E37" s="84"/>
      <c r="F37" s="84" t="s">
        <v>132</v>
      </c>
      <c r="G37" s="84">
        <v>0</v>
      </c>
      <c r="H37" s="84">
        <v>1</v>
      </c>
      <c r="I37" s="84" t="s">
        <v>633</v>
      </c>
      <c r="J37" s="84" t="s">
        <v>130</v>
      </c>
      <c r="K37" s="84" t="s">
        <v>128</v>
      </c>
      <c r="L37" s="84" t="s">
        <v>129</v>
      </c>
      <c r="M37" s="84" t="s">
        <v>128</v>
      </c>
      <c r="N37" s="84" t="s">
        <v>127</v>
      </c>
      <c r="O37" s="84" t="s">
        <v>126</v>
      </c>
      <c r="P37" s="84" t="s">
        <v>126</v>
      </c>
      <c r="Q37" s="84">
        <v>105702.15</v>
      </c>
      <c r="R37" s="84">
        <v>18104.849999999999</v>
      </c>
      <c r="S37" s="84">
        <v>27664</v>
      </c>
      <c r="T37" s="84">
        <v>2443320.9300000002</v>
      </c>
      <c r="U37" s="84">
        <v>0</v>
      </c>
      <c r="V37" s="84">
        <v>172899.32</v>
      </c>
      <c r="W37" s="84">
        <v>0</v>
      </c>
      <c r="X37" s="84">
        <v>246685.18</v>
      </c>
      <c r="Y37" s="84">
        <v>5125</v>
      </c>
      <c r="Z37" s="84">
        <v>1000</v>
      </c>
      <c r="AA37" s="84">
        <v>15494.59</v>
      </c>
      <c r="AB37" s="84">
        <v>72160.91</v>
      </c>
      <c r="AC37" s="84">
        <v>24489.03</v>
      </c>
      <c r="AD37" s="84">
        <v>4968</v>
      </c>
      <c r="AE37" s="84">
        <v>4288</v>
      </c>
      <c r="AF37" s="84">
        <v>12810.43</v>
      </c>
      <c r="AG37" s="84">
        <v>10354.879999999999</v>
      </c>
      <c r="AH37" s="84">
        <v>0</v>
      </c>
      <c r="AI37" s="84">
        <v>187416</v>
      </c>
      <c r="AJ37" s="84">
        <v>0</v>
      </c>
      <c r="AK37" s="84">
        <v>0</v>
      </c>
      <c r="AL37" s="84">
        <v>0</v>
      </c>
      <c r="AM37" s="84">
        <v>21521.25</v>
      </c>
      <c r="AN37" s="84">
        <v>55720.88</v>
      </c>
      <c r="AO37" s="84">
        <v>1301356.22</v>
      </c>
      <c r="AP37" s="84">
        <v>0</v>
      </c>
      <c r="AQ37" s="84">
        <v>943685.93</v>
      </c>
      <c r="AR37" s="84">
        <v>70946.8</v>
      </c>
      <c r="AS37" s="84">
        <v>105956.06</v>
      </c>
      <c r="AT37" s="84">
        <v>0</v>
      </c>
      <c r="AU37" s="84">
        <v>104281.91</v>
      </c>
      <c r="AV37" s="84">
        <v>18779.82</v>
      </c>
      <c r="AW37" s="84">
        <v>2080</v>
      </c>
      <c r="AX37" s="84">
        <v>20375.689999999999</v>
      </c>
      <c r="AY37" s="84">
        <v>0</v>
      </c>
      <c r="AZ37" s="84">
        <v>22421.09</v>
      </c>
      <c r="BA37" s="84">
        <v>8262</v>
      </c>
      <c r="BB37" s="84">
        <v>10516.73</v>
      </c>
      <c r="BC37" s="84">
        <v>-11711.91</v>
      </c>
      <c r="BD37" s="84">
        <v>33123.699999999997</v>
      </c>
      <c r="BE37" s="84">
        <v>56392</v>
      </c>
      <c r="BF37" s="84">
        <v>12949.94</v>
      </c>
      <c r="BG37" s="84">
        <v>53639.199999999997</v>
      </c>
      <c r="BH37" s="84">
        <v>10591.62</v>
      </c>
      <c r="BI37" s="84">
        <v>0</v>
      </c>
      <c r="BJ37" s="84">
        <v>24095.93</v>
      </c>
      <c r="BK37" s="84">
        <v>11007.88</v>
      </c>
      <c r="BL37" s="84">
        <v>26872.87</v>
      </c>
      <c r="BM37" s="84">
        <v>95552.15</v>
      </c>
      <c r="BN37" s="84">
        <v>98738.99</v>
      </c>
      <c r="BO37" s="84">
        <v>116665.59</v>
      </c>
      <c r="BP37" s="84">
        <v>27512.48</v>
      </c>
      <c r="BQ37" s="84">
        <v>0</v>
      </c>
      <c r="BR37" s="84">
        <v>0</v>
      </c>
      <c r="BS37" s="84">
        <v>0</v>
      </c>
      <c r="BT37" s="84">
        <v>135472.41</v>
      </c>
      <c r="BU37" s="84">
        <v>49049.21</v>
      </c>
      <c r="BV37" s="84">
        <v>9616.23</v>
      </c>
      <c r="BW37" s="84">
        <v>0</v>
      </c>
      <c r="BX37" s="84">
        <v>0</v>
      </c>
      <c r="BY37" s="84">
        <v>1</v>
      </c>
      <c r="BZ37" s="84">
        <v>0</v>
      </c>
      <c r="CA37" s="125">
        <v>6287.82</v>
      </c>
      <c r="CB37" s="126"/>
      <c r="CC37" s="84">
        <v>0</v>
      </c>
      <c r="CD37" s="84">
        <v>17548.54</v>
      </c>
      <c r="CE37" s="84">
        <v>4573</v>
      </c>
      <c r="CF37" s="84">
        <v>27875</v>
      </c>
      <c r="CG37" s="84">
        <v>13444</v>
      </c>
      <c r="CH37" s="84">
        <v>0</v>
      </c>
      <c r="CI37" s="84">
        <v>20999</v>
      </c>
      <c r="CJ37" s="85">
        <v>0</v>
      </c>
      <c r="CK37" s="86">
        <f t="shared" si="0"/>
        <v>53447</v>
      </c>
      <c r="CL37" s="86">
        <f t="shared" si="1"/>
        <v>13444</v>
      </c>
    </row>
    <row r="38" spans="1:90" x14ac:dyDescent="0.3">
      <c r="A38" s="84">
        <v>302</v>
      </c>
      <c r="B38" s="84">
        <v>2060</v>
      </c>
      <c r="C38" s="84" t="s">
        <v>635</v>
      </c>
      <c r="D38" s="84" t="s">
        <v>133</v>
      </c>
      <c r="E38" s="84"/>
      <c r="F38" s="84" t="s">
        <v>132</v>
      </c>
      <c r="G38" s="84">
        <v>0</v>
      </c>
      <c r="H38" s="84">
        <v>0</v>
      </c>
      <c r="I38" s="84" t="s">
        <v>633</v>
      </c>
      <c r="J38" s="84" t="s">
        <v>130</v>
      </c>
      <c r="K38" s="84" t="s">
        <v>128</v>
      </c>
      <c r="L38" s="84" t="s">
        <v>129</v>
      </c>
      <c r="M38" s="84" t="s">
        <v>128</v>
      </c>
      <c r="N38" s="84" t="s">
        <v>127</v>
      </c>
      <c r="O38" s="84" t="s">
        <v>126</v>
      </c>
      <c r="P38" s="84" t="s">
        <v>126</v>
      </c>
      <c r="Q38" s="84">
        <v>20933.150000000001</v>
      </c>
      <c r="R38" s="84">
        <v>0</v>
      </c>
      <c r="S38" s="84">
        <v>23213.5</v>
      </c>
      <c r="T38" s="84">
        <v>2593740.79</v>
      </c>
      <c r="U38" s="84">
        <v>0</v>
      </c>
      <c r="V38" s="84">
        <v>135407.31</v>
      </c>
      <c r="W38" s="84">
        <v>0</v>
      </c>
      <c r="X38" s="84">
        <v>184534.97</v>
      </c>
      <c r="Y38" s="84">
        <v>2500</v>
      </c>
      <c r="Z38" s="84">
        <v>14718.07</v>
      </c>
      <c r="AA38" s="84">
        <v>101136.9</v>
      </c>
      <c r="AB38" s="84">
        <v>51073.97</v>
      </c>
      <c r="AC38" s="84">
        <v>22769.040000000001</v>
      </c>
      <c r="AD38" s="84">
        <v>0</v>
      </c>
      <c r="AE38" s="84">
        <v>0</v>
      </c>
      <c r="AF38" s="84">
        <v>13077.22</v>
      </c>
      <c r="AG38" s="84">
        <v>3097.25</v>
      </c>
      <c r="AH38" s="84">
        <v>0</v>
      </c>
      <c r="AI38" s="84">
        <v>0</v>
      </c>
      <c r="AJ38" s="84">
        <v>0</v>
      </c>
      <c r="AK38" s="84">
        <v>0</v>
      </c>
      <c r="AL38" s="84">
        <v>0</v>
      </c>
      <c r="AM38" s="84">
        <v>32630</v>
      </c>
      <c r="AN38" s="84">
        <v>71263.5</v>
      </c>
      <c r="AO38" s="84">
        <v>1369033.97</v>
      </c>
      <c r="AP38" s="84">
        <v>0</v>
      </c>
      <c r="AQ38" s="84">
        <v>750622.8</v>
      </c>
      <c r="AR38" s="84">
        <v>74279.179999999993</v>
      </c>
      <c r="AS38" s="84">
        <v>98351.6</v>
      </c>
      <c r="AT38" s="84">
        <v>0</v>
      </c>
      <c r="AU38" s="84">
        <v>91020.2</v>
      </c>
      <c r="AV38" s="84">
        <v>16630.169999999998</v>
      </c>
      <c r="AW38" s="84">
        <v>5605.59</v>
      </c>
      <c r="AX38" s="84">
        <v>690.44</v>
      </c>
      <c r="AY38" s="84">
        <v>0</v>
      </c>
      <c r="AZ38" s="84">
        <v>55199.839999999997</v>
      </c>
      <c r="BA38" s="84">
        <v>9758.75</v>
      </c>
      <c r="BB38" s="84">
        <v>40621.74</v>
      </c>
      <c r="BC38" s="84">
        <v>15188.94</v>
      </c>
      <c r="BD38" s="84">
        <v>82414.009999999995</v>
      </c>
      <c r="BE38" s="84">
        <v>112080</v>
      </c>
      <c r="BF38" s="84">
        <v>12747.42</v>
      </c>
      <c r="BG38" s="84">
        <v>117274.22</v>
      </c>
      <c r="BH38" s="84">
        <v>16784.580000000002</v>
      </c>
      <c r="BI38" s="84">
        <v>0</v>
      </c>
      <c r="BJ38" s="84">
        <v>14560.13</v>
      </c>
      <c r="BK38" s="84">
        <v>13871.27</v>
      </c>
      <c r="BL38" s="84">
        <v>4394.2</v>
      </c>
      <c r="BM38" s="84">
        <v>107338.1</v>
      </c>
      <c r="BN38" s="84">
        <v>48525.03</v>
      </c>
      <c r="BO38" s="84">
        <v>50252.55</v>
      </c>
      <c r="BP38" s="84">
        <v>51184.04</v>
      </c>
      <c r="BQ38" s="84">
        <v>0</v>
      </c>
      <c r="BR38" s="84">
        <v>0</v>
      </c>
      <c r="BS38" s="84">
        <v>0</v>
      </c>
      <c r="BT38" s="84">
        <v>0</v>
      </c>
      <c r="BU38" s="84">
        <v>0</v>
      </c>
      <c r="BV38" s="84">
        <v>9226.75</v>
      </c>
      <c r="BW38" s="84">
        <v>0</v>
      </c>
      <c r="BX38" s="84">
        <v>0</v>
      </c>
      <c r="BY38" s="84">
        <v>1</v>
      </c>
      <c r="BZ38" s="84">
        <v>0</v>
      </c>
      <c r="CA38" s="125">
        <v>0</v>
      </c>
      <c r="CB38" s="126"/>
      <c r="CC38" s="84">
        <v>0</v>
      </c>
      <c r="CD38" s="84">
        <v>13610</v>
      </c>
      <c r="CE38" s="84">
        <v>88453</v>
      </c>
      <c r="CF38" s="84">
        <v>0</v>
      </c>
      <c r="CG38" s="84">
        <v>18830</v>
      </c>
      <c r="CH38" s="84">
        <v>0</v>
      </c>
      <c r="CI38" s="84">
        <v>0</v>
      </c>
      <c r="CJ38" s="85">
        <v>0</v>
      </c>
      <c r="CK38" s="86">
        <f t="shared" si="0"/>
        <v>88453</v>
      </c>
      <c r="CL38" s="86">
        <f t="shared" si="1"/>
        <v>18830</v>
      </c>
    </row>
    <row r="39" spans="1:90" ht="26.4" x14ac:dyDescent="0.3">
      <c r="A39" s="84">
        <v>302</v>
      </c>
      <c r="B39" s="84">
        <v>2067</v>
      </c>
      <c r="C39" s="84" t="s">
        <v>187</v>
      </c>
      <c r="D39" s="84" t="s">
        <v>133</v>
      </c>
      <c r="E39" s="84"/>
      <c r="F39" s="84" t="s">
        <v>132</v>
      </c>
      <c r="G39" s="84">
        <v>0</v>
      </c>
      <c r="H39" s="84">
        <v>0</v>
      </c>
      <c r="I39" s="84" t="s">
        <v>633</v>
      </c>
      <c r="J39" s="84" t="s">
        <v>130</v>
      </c>
      <c r="K39" s="84" t="s">
        <v>128</v>
      </c>
      <c r="L39" s="84" t="s">
        <v>129</v>
      </c>
      <c r="M39" s="84" t="s">
        <v>128</v>
      </c>
      <c r="N39" s="84" t="s">
        <v>127</v>
      </c>
      <c r="O39" s="84" t="s">
        <v>126</v>
      </c>
      <c r="P39" s="84" t="s">
        <v>126</v>
      </c>
      <c r="Q39" s="84">
        <v>37788.300000000003</v>
      </c>
      <c r="R39" s="84">
        <v>0</v>
      </c>
      <c r="S39" s="84">
        <v>0.08</v>
      </c>
      <c r="T39" s="84">
        <v>1253588.99</v>
      </c>
      <c r="U39" s="84">
        <v>0</v>
      </c>
      <c r="V39" s="84">
        <v>284767.93</v>
      </c>
      <c r="W39" s="84">
        <v>0</v>
      </c>
      <c r="X39" s="84">
        <v>76664.97</v>
      </c>
      <c r="Y39" s="84">
        <v>192.2</v>
      </c>
      <c r="Z39" s="84">
        <v>44778.18</v>
      </c>
      <c r="AA39" s="84">
        <v>10023.9</v>
      </c>
      <c r="AB39" s="84">
        <v>12075.97</v>
      </c>
      <c r="AC39" s="84">
        <v>20216.419999999998</v>
      </c>
      <c r="AD39" s="84">
        <v>0</v>
      </c>
      <c r="AE39" s="84">
        <v>0</v>
      </c>
      <c r="AF39" s="84">
        <v>6910</v>
      </c>
      <c r="AG39" s="84">
        <v>9185.41</v>
      </c>
      <c r="AH39" s="84">
        <v>0</v>
      </c>
      <c r="AI39" s="84">
        <v>0</v>
      </c>
      <c r="AJ39" s="84">
        <v>0</v>
      </c>
      <c r="AK39" s="84">
        <v>0</v>
      </c>
      <c r="AL39" s="84">
        <v>0</v>
      </c>
      <c r="AM39" s="84">
        <v>0</v>
      </c>
      <c r="AN39" s="84">
        <v>63411.01</v>
      </c>
      <c r="AO39" s="84">
        <v>843217.87</v>
      </c>
      <c r="AP39" s="84">
        <v>0</v>
      </c>
      <c r="AQ39" s="84">
        <v>379484.56</v>
      </c>
      <c r="AR39" s="84">
        <v>22395.67</v>
      </c>
      <c r="AS39" s="84">
        <v>56550.21</v>
      </c>
      <c r="AT39" s="84">
        <v>0</v>
      </c>
      <c r="AU39" s="84">
        <v>9948.3799999999992</v>
      </c>
      <c r="AV39" s="84">
        <v>3474.73</v>
      </c>
      <c r="AW39" s="84">
        <v>3956.78</v>
      </c>
      <c r="AX39" s="84">
        <v>383.76</v>
      </c>
      <c r="AY39" s="84">
        <v>0</v>
      </c>
      <c r="AZ39" s="84">
        <v>25164.61</v>
      </c>
      <c r="BA39" s="84">
        <v>5065.6899999999996</v>
      </c>
      <c r="BB39" s="84">
        <v>30987.81</v>
      </c>
      <c r="BC39" s="84">
        <v>3744.66</v>
      </c>
      <c r="BD39" s="84">
        <v>13358.7</v>
      </c>
      <c r="BE39" s="84">
        <v>34560</v>
      </c>
      <c r="BF39" s="84">
        <v>10486.95</v>
      </c>
      <c r="BG39" s="84">
        <v>51022.49</v>
      </c>
      <c r="BH39" s="84">
        <v>17166.96</v>
      </c>
      <c r="BI39" s="84">
        <v>0</v>
      </c>
      <c r="BJ39" s="84">
        <v>8748.1299999999992</v>
      </c>
      <c r="BK39" s="84">
        <v>6540.58</v>
      </c>
      <c r="BL39" s="84">
        <v>5307.87</v>
      </c>
      <c r="BM39" s="84">
        <v>55669.82</v>
      </c>
      <c r="BN39" s="84">
        <v>52321.7</v>
      </c>
      <c r="BO39" s="84">
        <v>114812.46</v>
      </c>
      <c r="BP39" s="84">
        <v>24333.9</v>
      </c>
      <c r="BQ39" s="84">
        <v>0</v>
      </c>
      <c r="BR39" s="84">
        <v>0</v>
      </c>
      <c r="BS39" s="84">
        <v>0</v>
      </c>
      <c r="BT39" s="84">
        <v>0</v>
      </c>
      <c r="BU39" s="84">
        <v>0</v>
      </c>
      <c r="BV39" s="84">
        <v>6576.25</v>
      </c>
      <c r="BW39" s="84">
        <v>0</v>
      </c>
      <c r="BX39" s="84">
        <v>0</v>
      </c>
      <c r="BY39" s="84">
        <v>1</v>
      </c>
      <c r="BZ39" s="84">
        <v>0</v>
      </c>
      <c r="CA39" s="125">
        <v>0</v>
      </c>
      <c r="CB39" s="126"/>
      <c r="CC39" s="84">
        <v>0</v>
      </c>
      <c r="CD39" s="84">
        <v>0</v>
      </c>
      <c r="CE39" s="84">
        <v>0</v>
      </c>
      <c r="CF39" s="84">
        <v>40899</v>
      </c>
      <c r="CG39" s="84">
        <v>6576</v>
      </c>
      <c r="CH39" s="84">
        <v>0</v>
      </c>
      <c r="CI39" s="84">
        <v>0</v>
      </c>
      <c r="CJ39" s="85">
        <v>0</v>
      </c>
      <c r="CK39" s="86">
        <f t="shared" si="0"/>
        <v>40899</v>
      </c>
      <c r="CL39" s="86">
        <f t="shared" si="1"/>
        <v>6576</v>
      </c>
    </row>
    <row r="40" spans="1:90" ht="26.4" x14ac:dyDescent="0.3">
      <c r="A40" s="84">
        <v>302</v>
      </c>
      <c r="B40" s="84">
        <v>2070</v>
      </c>
      <c r="C40" s="84" t="s">
        <v>186</v>
      </c>
      <c r="D40" s="84" t="s">
        <v>133</v>
      </c>
      <c r="E40" s="84"/>
      <c r="F40" s="84" t="s">
        <v>132</v>
      </c>
      <c r="G40" s="84">
        <v>0</v>
      </c>
      <c r="H40" s="84">
        <v>0</v>
      </c>
      <c r="I40" s="84" t="s">
        <v>633</v>
      </c>
      <c r="J40" s="84" t="s">
        <v>130</v>
      </c>
      <c r="K40" s="84" t="s">
        <v>128</v>
      </c>
      <c r="L40" s="84" t="s">
        <v>129</v>
      </c>
      <c r="M40" s="84" t="s">
        <v>128</v>
      </c>
      <c r="N40" s="84" t="s">
        <v>127</v>
      </c>
      <c r="O40" s="84" t="s">
        <v>126</v>
      </c>
      <c r="P40" s="84" t="s">
        <v>126</v>
      </c>
      <c r="Q40" s="84">
        <v>289489</v>
      </c>
      <c r="R40" s="84">
        <v>0</v>
      </c>
      <c r="S40" s="84">
        <v>0</v>
      </c>
      <c r="T40" s="84">
        <v>1325742.83</v>
      </c>
      <c r="U40" s="84">
        <v>0</v>
      </c>
      <c r="V40" s="84">
        <v>56827.39</v>
      </c>
      <c r="W40" s="84">
        <v>0</v>
      </c>
      <c r="X40" s="84">
        <v>108945.03</v>
      </c>
      <c r="Y40" s="84">
        <v>23340.37</v>
      </c>
      <c r="Z40" s="84">
        <v>5125</v>
      </c>
      <c r="AA40" s="84">
        <v>11557.3</v>
      </c>
      <c r="AB40" s="84">
        <v>20203.59</v>
      </c>
      <c r="AC40" s="84">
        <v>15933.52</v>
      </c>
      <c r="AD40" s="84">
        <v>0</v>
      </c>
      <c r="AE40" s="84">
        <v>0</v>
      </c>
      <c r="AF40" s="84">
        <v>31170.240000000002</v>
      </c>
      <c r="AG40" s="84">
        <v>2867.48</v>
      </c>
      <c r="AH40" s="84">
        <v>0</v>
      </c>
      <c r="AI40" s="84">
        <v>0</v>
      </c>
      <c r="AJ40" s="84">
        <v>0</v>
      </c>
      <c r="AK40" s="84">
        <v>0</v>
      </c>
      <c r="AL40" s="84">
        <v>0</v>
      </c>
      <c r="AM40" s="84">
        <v>18502.5</v>
      </c>
      <c r="AN40" s="84">
        <v>44603</v>
      </c>
      <c r="AO40" s="84">
        <v>752086.42</v>
      </c>
      <c r="AP40" s="84">
        <v>0</v>
      </c>
      <c r="AQ40" s="84">
        <v>365454.17</v>
      </c>
      <c r="AR40" s="84">
        <v>72047.86</v>
      </c>
      <c r="AS40" s="84">
        <v>121391.81</v>
      </c>
      <c r="AT40" s="84">
        <v>0</v>
      </c>
      <c r="AU40" s="84">
        <v>41736.79</v>
      </c>
      <c r="AV40" s="84">
        <v>13824.89</v>
      </c>
      <c r="AW40" s="84">
        <v>4241.1000000000004</v>
      </c>
      <c r="AX40" s="84">
        <v>342.76</v>
      </c>
      <c r="AY40" s="84">
        <v>0</v>
      </c>
      <c r="AZ40" s="84">
        <v>22499.33</v>
      </c>
      <c r="BA40" s="84">
        <v>2649.21</v>
      </c>
      <c r="BB40" s="84">
        <v>1598.88</v>
      </c>
      <c r="BC40" s="84">
        <v>4746.4799999999996</v>
      </c>
      <c r="BD40" s="84">
        <v>19594.41</v>
      </c>
      <c r="BE40" s="84">
        <v>25199.5</v>
      </c>
      <c r="BF40" s="84">
        <v>9657.61</v>
      </c>
      <c r="BG40" s="84">
        <v>48634.89</v>
      </c>
      <c r="BH40" s="84">
        <v>14172.05</v>
      </c>
      <c r="BI40" s="84">
        <v>0</v>
      </c>
      <c r="BJ40" s="84">
        <v>9612.85</v>
      </c>
      <c r="BK40" s="84">
        <v>6793.83</v>
      </c>
      <c r="BL40" s="84">
        <v>2761.11</v>
      </c>
      <c r="BM40" s="84">
        <v>58594.05</v>
      </c>
      <c r="BN40" s="84">
        <v>0</v>
      </c>
      <c r="BO40" s="84">
        <v>34020.5</v>
      </c>
      <c r="BP40" s="84">
        <v>12867.64</v>
      </c>
      <c r="BQ40" s="84">
        <v>0</v>
      </c>
      <c r="BR40" s="84">
        <v>0</v>
      </c>
      <c r="BS40" s="84">
        <v>0</v>
      </c>
      <c r="BT40" s="84">
        <v>0</v>
      </c>
      <c r="BU40" s="84">
        <v>0</v>
      </c>
      <c r="BV40" s="84">
        <v>6709</v>
      </c>
      <c r="BW40" s="84">
        <v>0</v>
      </c>
      <c r="BX40" s="84">
        <v>0</v>
      </c>
      <c r="BY40" s="84">
        <v>1</v>
      </c>
      <c r="BZ40" s="84">
        <v>0</v>
      </c>
      <c r="CA40" s="125">
        <v>0</v>
      </c>
      <c r="CB40" s="126"/>
      <c r="CC40" s="84">
        <v>0</v>
      </c>
      <c r="CD40" s="84">
        <v>0</v>
      </c>
      <c r="CE40" s="84">
        <v>44285</v>
      </c>
      <c r="CF40" s="84">
        <v>265494</v>
      </c>
      <c r="CG40" s="84">
        <v>6709</v>
      </c>
      <c r="CH40" s="84">
        <v>0</v>
      </c>
      <c r="CI40" s="84">
        <v>0</v>
      </c>
      <c r="CJ40" s="85">
        <v>0</v>
      </c>
      <c r="CK40" s="86">
        <f t="shared" si="0"/>
        <v>309779</v>
      </c>
      <c r="CL40" s="86">
        <f t="shared" si="1"/>
        <v>6709</v>
      </c>
    </row>
    <row r="41" spans="1:90" ht="26.4" x14ac:dyDescent="0.3">
      <c r="A41" s="84">
        <v>302</v>
      </c>
      <c r="B41" s="84">
        <v>2072</v>
      </c>
      <c r="C41" s="84" t="s">
        <v>184</v>
      </c>
      <c r="D41" s="84" t="s">
        <v>180</v>
      </c>
      <c r="E41" s="84" t="s">
        <v>636</v>
      </c>
      <c r="F41" s="84" t="s">
        <v>132</v>
      </c>
      <c r="G41" s="84">
        <v>0</v>
      </c>
      <c r="H41" s="84">
        <v>3</v>
      </c>
      <c r="I41" s="84" t="s">
        <v>633</v>
      </c>
      <c r="J41" s="84" t="s">
        <v>130</v>
      </c>
      <c r="K41" s="84" t="s">
        <v>128</v>
      </c>
      <c r="L41" s="84" t="s">
        <v>129</v>
      </c>
      <c r="M41" s="84" t="s">
        <v>128</v>
      </c>
      <c r="N41" s="84" t="s">
        <v>127</v>
      </c>
      <c r="O41" s="84" t="s">
        <v>126</v>
      </c>
      <c r="P41" s="84" t="s">
        <v>126</v>
      </c>
      <c r="Q41" s="84">
        <v>133084.79</v>
      </c>
      <c r="R41" s="84">
        <v>0</v>
      </c>
      <c r="S41" s="84">
        <v>5702.75</v>
      </c>
      <c r="T41" s="84">
        <v>2849715.52</v>
      </c>
      <c r="U41" s="84">
        <v>0</v>
      </c>
      <c r="V41" s="84">
        <v>161892.21</v>
      </c>
      <c r="W41" s="84">
        <v>0</v>
      </c>
      <c r="X41" s="84">
        <v>209005.05</v>
      </c>
      <c r="Y41" s="84">
        <v>10827.64</v>
      </c>
      <c r="Z41" s="84">
        <v>6667</v>
      </c>
      <c r="AA41" s="84">
        <v>42588.55</v>
      </c>
      <c r="AB41" s="84">
        <v>86522.84</v>
      </c>
      <c r="AC41" s="84">
        <v>43221.279999999999</v>
      </c>
      <c r="AD41" s="84">
        <v>1321.25</v>
      </c>
      <c r="AE41" s="84">
        <v>2045.05</v>
      </c>
      <c r="AF41" s="84">
        <v>12728.2</v>
      </c>
      <c r="AG41" s="84">
        <v>16205.43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38841.879999999997</v>
      </c>
      <c r="AN41" s="84">
        <v>89894.5</v>
      </c>
      <c r="AO41" s="84">
        <v>1611642.99</v>
      </c>
      <c r="AP41" s="84">
        <v>0</v>
      </c>
      <c r="AQ41" s="84">
        <v>958160.61</v>
      </c>
      <c r="AR41" s="84">
        <v>65396.86</v>
      </c>
      <c r="AS41" s="84">
        <v>177364.51</v>
      </c>
      <c r="AT41" s="84">
        <v>0</v>
      </c>
      <c r="AU41" s="84">
        <v>70856.710000000006</v>
      </c>
      <c r="AV41" s="84">
        <v>16809.22</v>
      </c>
      <c r="AW41" s="84">
        <v>4746.92</v>
      </c>
      <c r="AX41" s="84">
        <v>10591.99</v>
      </c>
      <c r="AY41" s="84">
        <v>6000</v>
      </c>
      <c r="AZ41" s="84">
        <v>36232.01</v>
      </c>
      <c r="BA41" s="84">
        <v>24432.17</v>
      </c>
      <c r="BB41" s="84">
        <v>63451.27</v>
      </c>
      <c r="BC41" s="84">
        <v>8352.27</v>
      </c>
      <c r="BD41" s="84">
        <v>48662.86</v>
      </c>
      <c r="BE41" s="84">
        <v>46825.75</v>
      </c>
      <c r="BF41" s="84">
        <v>15898.71</v>
      </c>
      <c r="BG41" s="84">
        <v>51969.99</v>
      </c>
      <c r="BH41" s="84">
        <v>12437.17</v>
      </c>
      <c r="BI41" s="84">
        <v>0</v>
      </c>
      <c r="BJ41" s="84">
        <v>19135.32</v>
      </c>
      <c r="BK41" s="84">
        <v>14826.74</v>
      </c>
      <c r="BL41" s="84">
        <v>6386.92</v>
      </c>
      <c r="BM41" s="84">
        <v>117991.65</v>
      </c>
      <c r="BN41" s="84">
        <v>38755.15</v>
      </c>
      <c r="BO41" s="84">
        <v>137217.51999999999</v>
      </c>
      <c r="BP41" s="84">
        <v>24109</v>
      </c>
      <c r="BQ41" s="84">
        <v>0</v>
      </c>
      <c r="BR41" s="84">
        <v>0</v>
      </c>
      <c r="BS41" s="84">
        <v>0</v>
      </c>
      <c r="BT41" s="84">
        <v>0</v>
      </c>
      <c r="BU41" s="84">
        <v>0</v>
      </c>
      <c r="BV41" s="84">
        <v>14309</v>
      </c>
      <c r="BW41" s="84">
        <v>0</v>
      </c>
      <c r="BX41" s="84">
        <v>0</v>
      </c>
      <c r="BY41" s="84">
        <v>1</v>
      </c>
      <c r="BZ41" s="84">
        <v>0</v>
      </c>
      <c r="CA41" s="125">
        <v>3416.75</v>
      </c>
      <c r="CB41" s="126"/>
      <c r="CC41" s="84">
        <v>0</v>
      </c>
      <c r="CD41" s="84">
        <v>12654</v>
      </c>
      <c r="CE41" s="84">
        <v>69617</v>
      </c>
      <c r="CF41" s="84">
        <v>46690</v>
      </c>
      <c r="CG41" s="84">
        <v>3941</v>
      </c>
      <c r="CH41" s="84">
        <v>0</v>
      </c>
      <c r="CI41" s="84">
        <v>0</v>
      </c>
      <c r="CJ41" s="85">
        <v>0</v>
      </c>
      <c r="CK41" s="86">
        <f t="shared" si="0"/>
        <v>116307</v>
      </c>
      <c r="CL41" s="86">
        <f t="shared" si="1"/>
        <v>3941</v>
      </c>
    </row>
    <row r="42" spans="1:90" ht="26.4" x14ac:dyDescent="0.3">
      <c r="A42" s="84">
        <v>302</v>
      </c>
      <c r="B42" s="84">
        <v>2073</v>
      </c>
      <c r="C42" s="84" t="s">
        <v>183</v>
      </c>
      <c r="D42" s="84" t="s">
        <v>133</v>
      </c>
      <c r="E42" s="84"/>
      <c r="F42" s="84" t="s">
        <v>132</v>
      </c>
      <c r="G42" s="84">
        <v>0</v>
      </c>
      <c r="H42" s="84">
        <v>0</v>
      </c>
      <c r="I42" s="84" t="s">
        <v>633</v>
      </c>
      <c r="J42" s="84" t="s">
        <v>130</v>
      </c>
      <c r="K42" s="84" t="s">
        <v>128</v>
      </c>
      <c r="L42" s="84" t="s">
        <v>129</v>
      </c>
      <c r="M42" s="84" t="s">
        <v>128</v>
      </c>
      <c r="N42" s="84" t="s">
        <v>127</v>
      </c>
      <c r="O42" s="84" t="s">
        <v>126</v>
      </c>
      <c r="P42" s="84" t="s">
        <v>126</v>
      </c>
      <c r="Q42" s="84">
        <v>312741.11</v>
      </c>
      <c r="R42" s="84">
        <v>-1965</v>
      </c>
      <c r="S42" s="84">
        <v>47126.5</v>
      </c>
      <c r="T42" s="84">
        <v>2840689.29</v>
      </c>
      <c r="U42" s="84">
        <v>0</v>
      </c>
      <c r="V42" s="84">
        <v>290382.11</v>
      </c>
      <c r="W42" s="84">
        <v>0</v>
      </c>
      <c r="X42" s="84">
        <v>237188.24</v>
      </c>
      <c r="Y42" s="84">
        <v>1000</v>
      </c>
      <c r="Z42" s="84">
        <v>30926.240000000002</v>
      </c>
      <c r="AA42" s="84">
        <v>400</v>
      </c>
      <c r="AB42" s="84">
        <v>80285.009999999995</v>
      </c>
      <c r="AC42" s="84">
        <v>71514.48</v>
      </c>
      <c r="AD42" s="84">
        <v>0</v>
      </c>
      <c r="AE42" s="84">
        <v>0</v>
      </c>
      <c r="AF42" s="84">
        <v>38006.379999999997</v>
      </c>
      <c r="AG42" s="84">
        <v>7492.21</v>
      </c>
      <c r="AH42" s="84">
        <v>0</v>
      </c>
      <c r="AI42" s="84">
        <v>0</v>
      </c>
      <c r="AJ42" s="84">
        <v>0</v>
      </c>
      <c r="AK42" s="84">
        <v>7725</v>
      </c>
      <c r="AL42" s="84">
        <v>46267</v>
      </c>
      <c r="AM42" s="84">
        <v>44120</v>
      </c>
      <c r="AN42" s="84">
        <v>103162</v>
      </c>
      <c r="AO42" s="84">
        <v>1492467.06</v>
      </c>
      <c r="AP42" s="84">
        <v>0</v>
      </c>
      <c r="AQ42" s="84">
        <v>1053532.6299999999</v>
      </c>
      <c r="AR42" s="84">
        <v>166091.68</v>
      </c>
      <c r="AS42" s="84">
        <v>133016.76999999999</v>
      </c>
      <c r="AT42" s="84">
        <v>159424.35999999999</v>
      </c>
      <c r="AU42" s="84">
        <v>197003.18</v>
      </c>
      <c r="AV42" s="84">
        <v>22342.720000000001</v>
      </c>
      <c r="AW42" s="84">
        <v>13519.64</v>
      </c>
      <c r="AX42" s="84">
        <v>1020.08</v>
      </c>
      <c r="AY42" s="84">
        <v>3500</v>
      </c>
      <c r="AZ42" s="84">
        <v>28381.15</v>
      </c>
      <c r="BA42" s="84">
        <v>33882.160000000003</v>
      </c>
      <c r="BB42" s="84">
        <v>9523.67</v>
      </c>
      <c r="BC42" s="84">
        <v>5614.12</v>
      </c>
      <c r="BD42" s="84">
        <v>46057.48</v>
      </c>
      <c r="BE42" s="84">
        <v>54999.78</v>
      </c>
      <c r="BF42" s="84">
        <v>21329.27</v>
      </c>
      <c r="BG42" s="84">
        <v>54797.760000000002</v>
      </c>
      <c r="BH42" s="84">
        <v>32639.279999999999</v>
      </c>
      <c r="BI42" s="84">
        <v>0</v>
      </c>
      <c r="BJ42" s="84">
        <v>80438.539999999994</v>
      </c>
      <c r="BK42" s="84">
        <v>18784.11</v>
      </c>
      <c r="BL42" s="84">
        <v>18759.57</v>
      </c>
      <c r="BM42" s="84">
        <v>162086.32999999999</v>
      </c>
      <c r="BN42" s="84">
        <v>82263.3</v>
      </c>
      <c r="BO42" s="84">
        <v>61005.41</v>
      </c>
      <c r="BP42" s="84">
        <v>39465.46</v>
      </c>
      <c r="BQ42" s="84">
        <v>0</v>
      </c>
      <c r="BR42" s="84">
        <v>0</v>
      </c>
      <c r="BS42" s="84">
        <v>0</v>
      </c>
      <c r="BT42" s="84">
        <v>0</v>
      </c>
      <c r="BU42" s="84">
        <v>0</v>
      </c>
      <c r="BV42" s="84">
        <v>12326</v>
      </c>
      <c r="BW42" s="84">
        <v>0</v>
      </c>
      <c r="BX42" s="84">
        <v>0</v>
      </c>
      <c r="BY42" s="84">
        <v>1</v>
      </c>
      <c r="BZ42" s="84">
        <v>0</v>
      </c>
      <c r="CA42" s="125">
        <v>21125.59</v>
      </c>
      <c r="CB42" s="126"/>
      <c r="CC42" s="84">
        <v>30150</v>
      </c>
      <c r="CD42" s="84">
        <v>0</v>
      </c>
      <c r="CE42" s="84">
        <v>12832</v>
      </c>
      <c r="CF42" s="84">
        <v>107122</v>
      </c>
      <c r="CG42" s="84">
        <v>8177</v>
      </c>
      <c r="CH42" s="84">
        <v>0</v>
      </c>
      <c r="CI42" s="84">
        <v>-1965</v>
      </c>
      <c r="CJ42" s="85">
        <v>0</v>
      </c>
      <c r="CK42" s="86">
        <f t="shared" si="0"/>
        <v>117989</v>
      </c>
      <c r="CL42" s="86">
        <f t="shared" si="1"/>
        <v>8177</v>
      </c>
    </row>
    <row r="43" spans="1:90" ht="39.6" x14ac:dyDescent="0.3">
      <c r="A43" s="84">
        <v>302</v>
      </c>
      <c r="B43" s="84">
        <v>2076</v>
      </c>
      <c r="C43" s="84" t="s">
        <v>182</v>
      </c>
      <c r="D43" s="84" t="s">
        <v>133</v>
      </c>
      <c r="E43" s="84"/>
      <c r="F43" s="84" t="s">
        <v>132</v>
      </c>
      <c r="G43" s="84">
        <v>0</v>
      </c>
      <c r="H43" s="84">
        <v>1</v>
      </c>
      <c r="I43" s="84" t="s">
        <v>633</v>
      </c>
      <c r="J43" s="84" t="s">
        <v>130</v>
      </c>
      <c r="K43" s="84" t="s">
        <v>128</v>
      </c>
      <c r="L43" s="84" t="s">
        <v>129</v>
      </c>
      <c r="M43" s="84" t="s">
        <v>128</v>
      </c>
      <c r="N43" s="84" t="s">
        <v>127</v>
      </c>
      <c r="O43" s="84" t="s">
        <v>126</v>
      </c>
      <c r="P43" s="84" t="s">
        <v>126</v>
      </c>
      <c r="Q43" s="84">
        <v>246380</v>
      </c>
      <c r="R43" s="84">
        <v>0</v>
      </c>
      <c r="S43" s="84">
        <v>59370</v>
      </c>
      <c r="T43" s="84">
        <v>1950998.33</v>
      </c>
      <c r="U43" s="84">
        <v>0</v>
      </c>
      <c r="V43" s="84">
        <v>96958.29</v>
      </c>
      <c r="W43" s="84">
        <v>0</v>
      </c>
      <c r="X43" s="84">
        <v>164498.04</v>
      </c>
      <c r="Y43" s="84">
        <v>0</v>
      </c>
      <c r="Z43" s="84">
        <v>5690</v>
      </c>
      <c r="AA43" s="84">
        <v>34406.5</v>
      </c>
      <c r="AB43" s="84">
        <v>43902.6</v>
      </c>
      <c r="AC43" s="84">
        <v>26815.23</v>
      </c>
      <c r="AD43" s="84">
        <v>0</v>
      </c>
      <c r="AE43" s="84">
        <v>0</v>
      </c>
      <c r="AF43" s="84">
        <v>3361.49</v>
      </c>
      <c r="AG43" s="84">
        <v>3153</v>
      </c>
      <c r="AH43" s="84">
        <v>0</v>
      </c>
      <c r="AI43" s="84">
        <v>0</v>
      </c>
      <c r="AJ43" s="84">
        <v>0</v>
      </c>
      <c r="AK43" s="84">
        <v>0</v>
      </c>
      <c r="AL43" s="84">
        <v>0</v>
      </c>
      <c r="AM43" s="84">
        <v>11760</v>
      </c>
      <c r="AN43" s="84">
        <v>77988.38</v>
      </c>
      <c r="AO43" s="84">
        <v>1135715.3999999999</v>
      </c>
      <c r="AP43" s="84">
        <v>22243.47</v>
      </c>
      <c r="AQ43" s="84">
        <v>401567.43</v>
      </c>
      <c r="AR43" s="84">
        <v>47180.7</v>
      </c>
      <c r="AS43" s="84">
        <v>192844.94</v>
      </c>
      <c r="AT43" s="84">
        <v>0</v>
      </c>
      <c r="AU43" s="84">
        <v>42644.29</v>
      </c>
      <c r="AV43" s="84">
        <v>9769.64</v>
      </c>
      <c r="AW43" s="84">
        <v>3515.42</v>
      </c>
      <c r="AX43" s="84">
        <v>578.91999999999996</v>
      </c>
      <c r="AY43" s="84">
        <v>0</v>
      </c>
      <c r="AZ43" s="84">
        <v>30983.74</v>
      </c>
      <c r="BA43" s="84">
        <v>301.69</v>
      </c>
      <c r="BB43" s="84">
        <v>44069.09</v>
      </c>
      <c r="BC43" s="84">
        <v>-14836.53</v>
      </c>
      <c r="BD43" s="84">
        <v>41240.959999999999</v>
      </c>
      <c r="BE43" s="84">
        <v>32000</v>
      </c>
      <c r="BF43" s="84">
        <v>12460.07</v>
      </c>
      <c r="BG43" s="84">
        <v>49217.91</v>
      </c>
      <c r="BH43" s="84">
        <v>23621.27</v>
      </c>
      <c r="BI43" s="84">
        <v>0</v>
      </c>
      <c r="BJ43" s="84">
        <v>12397.89</v>
      </c>
      <c r="BK43" s="84">
        <v>10066.11</v>
      </c>
      <c r="BL43" s="84">
        <v>8358.61</v>
      </c>
      <c r="BM43" s="84">
        <v>91237.85</v>
      </c>
      <c r="BN43" s="84">
        <v>1701</v>
      </c>
      <c r="BO43" s="84">
        <v>254512.65</v>
      </c>
      <c r="BP43" s="84">
        <v>23547.48</v>
      </c>
      <c r="BQ43" s="84">
        <v>0</v>
      </c>
      <c r="BR43" s="84">
        <v>0</v>
      </c>
      <c r="BS43" s="84">
        <v>0</v>
      </c>
      <c r="BT43" s="84">
        <v>0</v>
      </c>
      <c r="BU43" s="84">
        <v>0</v>
      </c>
      <c r="BV43" s="84">
        <v>8419</v>
      </c>
      <c r="BW43" s="84">
        <v>0</v>
      </c>
      <c r="BX43" s="84">
        <v>0</v>
      </c>
      <c r="BY43" s="84">
        <v>1</v>
      </c>
      <c r="BZ43" s="84">
        <v>0</v>
      </c>
      <c r="CA43" s="125">
        <v>61638.2</v>
      </c>
      <c r="CB43" s="126"/>
      <c r="CC43" s="84">
        <v>0</v>
      </c>
      <c r="CD43" s="84">
        <v>110</v>
      </c>
      <c r="CE43" s="84">
        <v>16769</v>
      </c>
      <c r="CF43" s="84">
        <v>172203</v>
      </c>
      <c r="CG43" s="84">
        <v>6041</v>
      </c>
      <c r="CH43" s="84">
        <v>0</v>
      </c>
      <c r="CI43" s="84">
        <v>0</v>
      </c>
      <c r="CJ43" s="85">
        <v>0</v>
      </c>
      <c r="CK43" s="86">
        <f t="shared" si="0"/>
        <v>188972</v>
      </c>
      <c r="CL43" s="86">
        <f t="shared" si="1"/>
        <v>6041</v>
      </c>
    </row>
    <row r="44" spans="1:90" x14ac:dyDescent="0.3">
      <c r="A44" s="84">
        <v>302</v>
      </c>
      <c r="B44" s="84">
        <v>2077</v>
      </c>
      <c r="C44" s="84" t="s">
        <v>181</v>
      </c>
      <c r="D44" s="84" t="s">
        <v>133</v>
      </c>
      <c r="E44" s="84"/>
      <c r="F44" s="84" t="s">
        <v>132</v>
      </c>
      <c r="G44" s="84">
        <v>0</v>
      </c>
      <c r="H44" s="84">
        <v>1</v>
      </c>
      <c r="I44" s="84" t="s">
        <v>633</v>
      </c>
      <c r="J44" s="84" t="s">
        <v>130</v>
      </c>
      <c r="K44" s="84" t="s">
        <v>128</v>
      </c>
      <c r="L44" s="84" t="s">
        <v>129</v>
      </c>
      <c r="M44" s="84" t="s">
        <v>128</v>
      </c>
      <c r="N44" s="84" t="s">
        <v>127</v>
      </c>
      <c r="O44" s="84" t="s">
        <v>126</v>
      </c>
      <c r="P44" s="84" t="s">
        <v>126</v>
      </c>
      <c r="Q44" s="84">
        <v>147576.54</v>
      </c>
      <c r="R44" s="84">
        <v>0</v>
      </c>
      <c r="S44" s="84">
        <v>10888.45</v>
      </c>
      <c r="T44" s="84">
        <v>5566942.6500000004</v>
      </c>
      <c r="U44" s="84">
        <v>0</v>
      </c>
      <c r="V44" s="84">
        <v>768261.77</v>
      </c>
      <c r="W44" s="84">
        <v>0</v>
      </c>
      <c r="X44" s="84">
        <v>601490.01</v>
      </c>
      <c r="Y44" s="84">
        <v>4267</v>
      </c>
      <c r="Z44" s="84">
        <v>0</v>
      </c>
      <c r="AA44" s="84">
        <v>12665</v>
      </c>
      <c r="AB44" s="84">
        <v>87398.54</v>
      </c>
      <c r="AC44" s="84">
        <v>83579.17</v>
      </c>
      <c r="AD44" s="84">
        <v>0</v>
      </c>
      <c r="AE44" s="84">
        <v>0</v>
      </c>
      <c r="AF44" s="84">
        <v>18413.8</v>
      </c>
      <c r="AG44" s="84">
        <v>28504.66</v>
      </c>
      <c r="AH44" s="84">
        <v>0</v>
      </c>
      <c r="AI44" s="84">
        <v>0</v>
      </c>
      <c r="AJ44" s="84">
        <v>0</v>
      </c>
      <c r="AK44" s="84">
        <v>0</v>
      </c>
      <c r="AL44" s="84">
        <v>0</v>
      </c>
      <c r="AM44" s="84">
        <v>91865.12</v>
      </c>
      <c r="AN44" s="84">
        <v>120109.83</v>
      </c>
      <c r="AO44" s="84">
        <v>3260945.16</v>
      </c>
      <c r="AP44" s="84">
        <v>0</v>
      </c>
      <c r="AQ44" s="84">
        <v>1824899.43</v>
      </c>
      <c r="AR44" s="84">
        <v>302661.03999999998</v>
      </c>
      <c r="AS44" s="84">
        <v>232956.84</v>
      </c>
      <c r="AT44" s="84">
        <v>136052.06</v>
      </c>
      <c r="AU44" s="84">
        <v>281216.42</v>
      </c>
      <c r="AV44" s="84">
        <v>27547.46</v>
      </c>
      <c r="AW44" s="84">
        <v>7351.42</v>
      </c>
      <c r="AX44" s="84">
        <v>1420.24</v>
      </c>
      <c r="AY44" s="84">
        <v>0</v>
      </c>
      <c r="AZ44" s="84">
        <v>44991.54</v>
      </c>
      <c r="BA44" s="84">
        <v>32292.75</v>
      </c>
      <c r="BB44" s="84">
        <v>11320.87</v>
      </c>
      <c r="BC44" s="84">
        <v>36863.08</v>
      </c>
      <c r="BD44" s="84">
        <v>73637.5</v>
      </c>
      <c r="BE44" s="84">
        <v>5993.47</v>
      </c>
      <c r="BF44" s="84">
        <v>45936.38</v>
      </c>
      <c r="BG44" s="84">
        <v>277681.09000000003</v>
      </c>
      <c r="BH44" s="84">
        <v>36656.75</v>
      </c>
      <c r="BI44" s="84">
        <v>0</v>
      </c>
      <c r="BJ44" s="84">
        <v>83826.64</v>
      </c>
      <c r="BK44" s="84">
        <v>28267.91</v>
      </c>
      <c r="BL44" s="84">
        <v>44936.78</v>
      </c>
      <c r="BM44" s="84">
        <v>192422.9</v>
      </c>
      <c r="BN44" s="84">
        <v>101671.26</v>
      </c>
      <c r="BO44" s="84">
        <v>450986.97</v>
      </c>
      <c r="BP44" s="84">
        <v>70515.64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14775.25</v>
      </c>
      <c r="BW44" s="84">
        <v>0</v>
      </c>
      <c r="BX44" s="84">
        <v>0</v>
      </c>
      <c r="BY44" s="84">
        <v>1</v>
      </c>
      <c r="BZ44" s="84">
        <v>0</v>
      </c>
      <c r="CA44" s="125">
        <v>0</v>
      </c>
      <c r="CB44" s="126"/>
      <c r="CC44" s="84">
        <v>0</v>
      </c>
      <c r="CD44" s="84">
        <v>0</v>
      </c>
      <c r="CE44" s="84">
        <v>0</v>
      </c>
      <c r="CF44" s="84">
        <v>-81978</v>
      </c>
      <c r="CG44" s="84">
        <v>25664</v>
      </c>
      <c r="CH44" s="84">
        <v>0</v>
      </c>
      <c r="CI44" s="84">
        <v>0</v>
      </c>
      <c r="CJ44" s="85">
        <v>0</v>
      </c>
      <c r="CK44" s="86">
        <f t="shared" si="0"/>
        <v>-81978</v>
      </c>
      <c r="CL44" s="86">
        <f t="shared" si="1"/>
        <v>25664</v>
      </c>
    </row>
    <row r="45" spans="1:90" ht="26.4" x14ac:dyDescent="0.3">
      <c r="A45" s="84">
        <v>302</v>
      </c>
      <c r="B45" s="84">
        <v>2078</v>
      </c>
      <c r="C45" s="84" t="s">
        <v>178</v>
      </c>
      <c r="D45" s="84" t="s">
        <v>133</v>
      </c>
      <c r="E45" s="84"/>
      <c r="F45" s="84" t="s">
        <v>132</v>
      </c>
      <c r="G45" s="84">
        <v>0</v>
      </c>
      <c r="H45" s="84">
        <v>1</v>
      </c>
      <c r="I45" s="84" t="s">
        <v>633</v>
      </c>
      <c r="J45" s="84" t="s">
        <v>130</v>
      </c>
      <c r="K45" s="84" t="s">
        <v>128</v>
      </c>
      <c r="L45" s="84" t="s">
        <v>129</v>
      </c>
      <c r="M45" s="84" t="s">
        <v>128</v>
      </c>
      <c r="N45" s="84" t="s">
        <v>127</v>
      </c>
      <c r="O45" s="84" t="s">
        <v>126</v>
      </c>
      <c r="P45" s="84" t="s">
        <v>126</v>
      </c>
      <c r="Q45" s="84">
        <v>-288742.78999999998</v>
      </c>
      <c r="R45" s="84">
        <v>0</v>
      </c>
      <c r="S45" s="84">
        <v>10000</v>
      </c>
      <c r="T45" s="84">
        <v>1490492.11</v>
      </c>
      <c r="U45" s="84">
        <v>0</v>
      </c>
      <c r="V45" s="84">
        <v>75276.38</v>
      </c>
      <c r="W45" s="84">
        <v>0</v>
      </c>
      <c r="X45" s="84">
        <v>33625.019999999997</v>
      </c>
      <c r="Y45" s="84">
        <v>56842.25</v>
      </c>
      <c r="Z45" s="84">
        <v>0</v>
      </c>
      <c r="AA45" s="84">
        <v>0</v>
      </c>
      <c r="AB45" s="84">
        <v>26189.75</v>
      </c>
      <c r="AC45" s="84">
        <v>940.8</v>
      </c>
      <c r="AD45" s="84">
        <v>22728</v>
      </c>
      <c r="AE45" s="84">
        <v>0</v>
      </c>
      <c r="AF45" s="84">
        <v>16139</v>
      </c>
      <c r="AG45" s="84">
        <v>300357.45</v>
      </c>
      <c r="AH45" s="84">
        <v>0</v>
      </c>
      <c r="AI45" s="84">
        <v>0</v>
      </c>
      <c r="AJ45" s="84">
        <v>0</v>
      </c>
      <c r="AK45" s="84">
        <v>0</v>
      </c>
      <c r="AL45" s="84">
        <v>0</v>
      </c>
      <c r="AM45" s="84">
        <v>0</v>
      </c>
      <c r="AN45" s="84">
        <v>80792.88</v>
      </c>
      <c r="AO45" s="84">
        <v>957193.16</v>
      </c>
      <c r="AP45" s="84">
        <v>0</v>
      </c>
      <c r="AQ45" s="84">
        <v>326569.07</v>
      </c>
      <c r="AR45" s="84">
        <v>0</v>
      </c>
      <c r="AS45" s="84">
        <v>165398.95000000001</v>
      </c>
      <c r="AT45" s="84">
        <v>0</v>
      </c>
      <c r="AU45" s="84">
        <v>31288.74</v>
      </c>
      <c r="AV45" s="84">
        <v>2702.63</v>
      </c>
      <c r="AW45" s="84">
        <v>4832.71</v>
      </c>
      <c r="AX45" s="84">
        <v>29389.01</v>
      </c>
      <c r="AY45" s="84">
        <v>0</v>
      </c>
      <c r="AZ45" s="84">
        <v>19577.66</v>
      </c>
      <c r="BA45" s="84">
        <v>0</v>
      </c>
      <c r="BB45" s="84">
        <v>32796.239999999998</v>
      </c>
      <c r="BC45" s="84">
        <v>2619.02</v>
      </c>
      <c r="BD45" s="84">
        <v>41159.599999999999</v>
      </c>
      <c r="BE45" s="84">
        <v>19152</v>
      </c>
      <c r="BF45" s="84">
        <v>65743.34</v>
      </c>
      <c r="BG45" s="84">
        <v>93928.08</v>
      </c>
      <c r="BH45" s="84">
        <v>7219.19</v>
      </c>
      <c r="BI45" s="84">
        <v>0</v>
      </c>
      <c r="BJ45" s="84">
        <v>9257.94</v>
      </c>
      <c r="BK45" s="84">
        <v>3086.76</v>
      </c>
      <c r="BL45" s="84">
        <v>19586.3</v>
      </c>
      <c r="BM45" s="84">
        <v>40564.6</v>
      </c>
      <c r="BN45" s="84">
        <v>95249.71</v>
      </c>
      <c r="BO45" s="84">
        <v>65837.070000000007</v>
      </c>
      <c r="BP45" s="84">
        <v>20912.38</v>
      </c>
      <c r="BQ45" s="84">
        <v>0</v>
      </c>
      <c r="BR45" s="84">
        <v>0</v>
      </c>
      <c r="BS45" s="84">
        <v>0</v>
      </c>
      <c r="BT45" s="84">
        <v>0</v>
      </c>
      <c r="BU45" s="84">
        <v>0</v>
      </c>
      <c r="BV45" s="84">
        <v>0</v>
      </c>
      <c r="BW45" s="84">
        <v>10000</v>
      </c>
      <c r="BX45" s="84">
        <v>0</v>
      </c>
      <c r="BY45" s="84">
        <v>1</v>
      </c>
      <c r="BZ45" s="84">
        <v>0</v>
      </c>
      <c r="CA45" s="125">
        <v>18622.22</v>
      </c>
      <c r="CB45" s="126"/>
      <c r="CC45" s="84">
        <v>0</v>
      </c>
      <c r="CD45" s="84">
        <v>0</v>
      </c>
      <c r="CE45" s="84">
        <v>0</v>
      </c>
      <c r="CF45" s="84">
        <v>-239423</v>
      </c>
      <c r="CG45" s="84">
        <v>1378</v>
      </c>
      <c r="CH45" s="84">
        <v>0</v>
      </c>
      <c r="CI45" s="84">
        <v>0</v>
      </c>
      <c r="CJ45" s="85">
        <v>0</v>
      </c>
      <c r="CK45" s="86">
        <f t="shared" si="0"/>
        <v>-239423</v>
      </c>
      <c r="CL45" s="86">
        <f t="shared" si="1"/>
        <v>1378</v>
      </c>
    </row>
    <row r="46" spans="1:90" ht="26.4" x14ac:dyDescent="0.3">
      <c r="A46" s="84">
        <v>302</v>
      </c>
      <c r="B46" s="84">
        <v>2079</v>
      </c>
      <c r="C46" s="84" t="s">
        <v>177</v>
      </c>
      <c r="D46" s="84" t="s">
        <v>133</v>
      </c>
      <c r="E46" s="84"/>
      <c r="F46" s="84" t="s">
        <v>132</v>
      </c>
      <c r="G46" s="84">
        <v>0</v>
      </c>
      <c r="H46" s="84">
        <v>0</v>
      </c>
      <c r="I46" s="84" t="s">
        <v>633</v>
      </c>
      <c r="J46" s="84" t="s">
        <v>130</v>
      </c>
      <c r="K46" s="84" t="s">
        <v>128</v>
      </c>
      <c r="L46" s="84" t="s">
        <v>129</v>
      </c>
      <c r="M46" s="84" t="s">
        <v>128</v>
      </c>
      <c r="N46" s="84" t="s">
        <v>127</v>
      </c>
      <c r="O46" s="84" t="s">
        <v>126</v>
      </c>
      <c r="P46" s="84" t="s">
        <v>126</v>
      </c>
      <c r="Q46" s="84">
        <v>108537.02</v>
      </c>
      <c r="R46" s="84">
        <v>0</v>
      </c>
      <c r="S46" s="84">
        <v>0</v>
      </c>
      <c r="T46" s="84">
        <v>2107555.62</v>
      </c>
      <c r="U46" s="84">
        <v>0</v>
      </c>
      <c r="V46" s="84">
        <v>9689.2199999999993</v>
      </c>
      <c r="W46" s="84">
        <v>0</v>
      </c>
      <c r="X46" s="84">
        <v>36314.97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3532.7</v>
      </c>
      <c r="AG46" s="84">
        <v>0</v>
      </c>
      <c r="AH46" s="84">
        <v>0</v>
      </c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117955.11</v>
      </c>
      <c r="AO46" s="84">
        <v>1353883.07</v>
      </c>
      <c r="AP46" s="84">
        <v>0</v>
      </c>
      <c r="AQ46" s="84">
        <v>189993.65</v>
      </c>
      <c r="AR46" s="84">
        <v>39775.370000000003</v>
      </c>
      <c r="AS46" s="84">
        <v>141715.5</v>
      </c>
      <c r="AT46" s="84">
        <v>0</v>
      </c>
      <c r="AU46" s="84">
        <v>48159.6</v>
      </c>
      <c r="AV46" s="84">
        <v>39288.839999999997</v>
      </c>
      <c r="AW46" s="84">
        <v>2342.39</v>
      </c>
      <c r="AX46" s="84">
        <v>711.76</v>
      </c>
      <c r="AY46" s="84">
        <v>0</v>
      </c>
      <c r="AZ46" s="84">
        <v>20568.7</v>
      </c>
      <c r="BA46" s="84">
        <v>0</v>
      </c>
      <c r="BB46" s="84">
        <v>48939.05</v>
      </c>
      <c r="BC46" s="84">
        <v>0</v>
      </c>
      <c r="BD46" s="84">
        <v>35463.89</v>
      </c>
      <c r="BE46" s="84">
        <v>28728</v>
      </c>
      <c r="BF46" s="84">
        <v>16129.46</v>
      </c>
      <c r="BG46" s="84">
        <v>53258.79</v>
      </c>
      <c r="BH46" s="84">
        <v>25949.64</v>
      </c>
      <c r="BI46" s="84">
        <v>0</v>
      </c>
      <c r="BJ46" s="84">
        <v>17263.79</v>
      </c>
      <c r="BK46" s="84">
        <v>13197.58</v>
      </c>
      <c r="BL46" s="84">
        <v>84725.64</v>
      </c>
      <c r="BM46" s="84">
        <v>74135.56</v>
      </c>
      <c r="BN46" s="84">
        <v>3520</v>
      </c>
      <c r="BO46" s="84">
        <v>81775.28</v>
      </c>
      <c r="BP46" s="84">
        <v>27505.71</v>
      </c>
      <c r="BQ46" s="84">
        <v>0</v>
      </c>
      <c r="BR46" s="84">
        <v>0</v>
      </c>
      <c r="BS46" s="84">
        <v>0</v>
      </c>
      <c r="BT46" s="84">
        <v>0</v>
      </c>
      <c r="BU46" s="84">
        <v>0</v>
      </c>
      <c r="BV46" s="84">
        <v>0</v>
      </c>
      <c r="BW46" s="84">
        <v>0</v>
      </c>
      <c r="BX46" s="84">
        <v>0</v>
      </c>
      <c r="BY46" s="84">
        <v>1</v>
      </c>
      <c r="BZ46" s="84">
        <v>0</v>
      </c>
      <c r="CA46" s="125">
        <v>0</v>
      </c>
      <c r="CB46" s="126"/>
      <c r="CC46" s="84">
        <v>0</v>
      </c>
      <c r="CD46" s="84">
        <v>0</v>
      </c>
      <c r="CE46" s="84">
        <v>36553</v>
      </c>
      <c r="CF46" s="84">
        <v>0</v>
      </c>
      <c r="CG46" s="84">
        <v>0</v>
      </c>
      <c r="CH46" s="84">
        <v>0</v>
      </c>
      <c r="CI46" s="84">
        <v>0</v>
      </c>
      <c r="CJ46" s="85">
        <v>0</v>
      </c>
      <c r="CK46" s="86">
        <f t="shared" si="0"/>
        <v>36553</v>
      </c>
      <c r="CL46" s="86">
        <f t="shared" si="1"/>
        <v>0</v>
      </c>
    </row>
    <row r="47" spans="1:90" ht="26.4" x14ac:dyDescent="0.3">
      <c r="A47" s="84">
        <v>302</v>
      </c>
      <c r="B47" s="84">
        <v>3300</v>
      </c>
      <c r="C47" s="84" t="s">
        <v>176</v>
      </c>
      <c r="D47" s="84" t="s">
        <v>133</v>
      </c>
      <c r="E47" s="84"/>
      <c r="F47" s="84" t="s">
        <v>132</v>
      </c>
      <c r="G47" s="84">
        <v>0</v>
      </c>
      <c r="H47" s="84">
        <v>1</v>
      </c>
      <c r="I47" s="84" t="s">
        <v>633</v>
      </c>
      <c r="J47" s="84" t="s">
        <v>130</v>
      </c>
      <c r="K47" s="84" t="s">
        <v>128</v>
      </c>
      <c r="L47" s="84" t="s">
        <v>129</v>
      </c>
      <c r="M47" s="84" t="s">
        <v>128</v>
      </c>
      <c r="N47" s="84" t="s">
        <v>127</v>
      </c>
      <c r="O47" s="84" t="s">
        <v>126</v>
      </c>
      <c r="P47" s="84" t="s">
        <v>126</v>
      </c>
      <c r="Q47" s="84">
        <v>101.49</v>
      </c>
      <c r="R47" s="84">
        <v>0</v>
      </c>
      <c r="S47" s="84">
        <v>0</v>
      </c>
      <c r="T47" s="84">
        <v>940994.59</v>
      </c>
      <c r="U47" s="84">
        <v>0</v>
      </c>
      <c r="V47" s="84">
        <v>39240.15</v>
      </c>
      <c r="W47" s="84">
        <v>0</v>
      </c>
      <c r="X47" s="84">
        <v>114324.99</v>
      </c>
      <c r="Y47" s="84">
        <v>0</v>
      </c>
      <c r="Z47" s="84">
        <v>0</v>
      </c>
      <c r="AA47" s="84">
        <v>0</v>
      </c>
      <c r="AB47" s="84">
        <v>10064.4</v>
      </c>
      <c r="AC47" s="84">
        <v>5594.59</v>
      </c>
      <c r="AD47" s="84">
        <v>9940.08</v>
      </c>
      <c r="AE47" s="84">
        <v>0</v>
      </c>
      <c r="AF47" s="84">
        <v>-1293.1500000000001</v>
      </c>
      <c r="AG47" s="84">
        <v>12815.58</v>
      </c>
      <c r="AH47" s="84">
        <v>0</v>
      </c>
      <c r="AI47" s="84">
        <v>0</v>
      </c>
      <c r="AJ47" s="84">
        <v>0</v>
      </c>
      <c r="AK47" s="84">
        <v>0</v>
      </c>
      <c r="AL47" s="84">
        <v>0</v>
      </c>
      <c r="AM47" s="84">
        <v>17296.259999999998</v>
      </c>
      <c r="AN47" s="84">
        <v>26882</v>
      </c>
      <c r="AO47" s="84">
        <v>597177.76</v>
      </c>
      <c r="AP47" s="84">
        <v>0</v>
      </c>
      <c r="AQ47" s="84">
        <v>134362.26999999999</v>
      </c>
      <c r="AR47" s="84">
        <v>36387.93</v>
      </c>
      <c r="AS47" s="84">
        <v>40216.65</v>
      </c>
      <c r="AT47" s="84">
        <v>0</v>
      </c>
      <c r="AU47" s="84">
        <v>14398.73</v>
      </c>
      <c r="AV47" s="84">
        <v>2503.37</v>
      </c>
      <c r="AW47" s="84">
        <v>2204.71</v>
      </c>
      <c r="AX47" s="84">
        <v>280.44</v>
      </c>
      <c r="AY47" s="84">
        <v>0</v>
      </c>
      <c r="AZ47" s="84">
        <v>9528.9599999999991</v>
      </c>
      <c r="BA47" s="84">
        <v>6907.54</v>
      </c>
      <c r="BB47" s="84">
        <v>22306.14</v>
      </c>
      <c r="BC47" s="84">
        <v>6173.45</v>
      </c>
      <c r="BD47" s="84">
        <v>17833.75</v>
      </c>
      <c r="BE47" s="84">
        <v>2973.6</v>
      </c>
      <c r="BF47" s="84">
        <v>6240.64</v>
      </c>
      <c r="BG47" s="84">
        <v>24084.720000000001</v>
      </c>
      <c r="BH47" s="84">
        <v>11208.66</v>
      </c>
      <c r="BI47" s="84">
        <v>0</v>
      </c>
      <c r="BJ47" s="84">
        <v>8137.72</v>
      </c>
      <c r="BK47" s="84">
        <v>4765.7700000000004</v>
      </c>
      <c r="BL47" s="84">
        <v>2424.14</v>
      </c>
      <c r="BM47" s="84">
        <v>34225.17</v>
      </c>
      <c r="BN47" s="84">
        <v>20150.580000000002</v>
      </c>
      <c r="BO47" s="84">
        <v>77035.31</v>
      </c>
      <c r="BP47" s="84">
        <v>35469.760000000002</v>
      </c>
      <c r="BQ47" s="84">
        <v>0</v>
      </c>
      <c r="BR47" s="84">
        <v>0</v>
      </c>
      <c r="BS47" s="84">
        <v>0</v>
      </c>
      <c r="BT47" s="84">
        <v>0</v>
      </c>
      <c r="BU47" s="84">
        <v>0</v>
      </c>
      <c r="BV47" s="84">
        <v>0</v>
      </c>
      <c r="BW47" s="84">
        <v>0</v>
      </c>
      <c r="BX47" s="84">
        <v>0</v>
      </c>
      <c r="BY47" s="84">
        <v>1</v>
      </c>
      <c r="BZ47" s="84">
        <v>0</v>
      </c>
      <c r="CA47" s="125">
        <v>0</v>
      </c>
      <c r="CB47" s="126"/>
      <c r="CC47" s="84">
        <v>0</v>
      </c>
      <c r="CD47" s="84">
        <v>0</v>
      </c>
      <c r="CE47" s="84">
        <v>58963</v>
      </c>
      <c r="CF47" s="84">
        <v>0</v>
      </c>
      <c r="CG47" s="84">
        <v>0</v>
      </c>
      <c r="CH47" s="84">
        <v>0</v>
      </c>
      <c r="CI47" s="84">
        <v>0</v>
      </c>
      <c r="CJ47" s="85">
        <v>0</v>
      </c>
      <c r="CK47" s="86">
        <f t="shared" si="0"/>
        <v>58963</v>
      </c>
      <c r="CL47" s="86">
        <f t="shared" si="1"/>
        <v>0</v>
      </c>
    </row>
    <row r="48" spans="1:90" ht="26.4" x14ac:dyDescent="0.3">
      <c r="A48" s="84">
        <v>302</v>
      </c>
      <c r="B48" s="84">
        <v>3302</v>
      </c>
      <c r="C48" s="84" t="s">
        <v>175</v>
      </c>
      <c r="D48" s="84" t="s">
        <v>133</v>
      </c>
      <c r="E48" s="84"/>
      <c r="F48" s="84" t="s">
        <v>132</v>
      </c>
      <c r="G48" s="84">
        <v>0</v>
      </c>
      <c r="H48" s="84">
        <v>0</v>
      </c>
      <c r="I48" s="84" t="s">
        <v>633</v>
      </c>
      <c r="J48" s="84" t="s">
        <v>130</v>
      </c>
      <c r="K48" s="84" t="s">
        <v>128</v>
      </c>
      <c r="L48" s="84" t="s">
        <v>129</v>
      </c>
      <c r="M48" s="84" t="s">
        <v>128</v>
      </c>
      <c r="N48" s="84" t="s">
        <v>127</v>
      </c>
      <c r="O48" s="84" t="s">
        <v>126</v>
      </c>
      <c r="P48" s="84" t="s">
        <v>126</v>
      </c>
      <c r="Q48" s="84">
        <v>395446.57</v>
      </c>
      <c r="R48" s="84">
        <v>0</v>
      </c>
      <c r="S48" s="84">
        <v>0</v>
      </c>
      <c r="T48" s="84">
        <v>1019879</v>
      </c>
      <c r="U48" s="84">
        <v>0</v>
      </c>
      <c r="V48" s="84">
        <v>63765.09</v>
      </c>
      <c r="W48" s="84">
        <v>0</v>
      </c>
      <c r="X48" s="84">
        <v>32934.93</v>
      </c>
      <c r="Y48" s="84">
        <v>1000</v>
      </c>
      <c r="Z48" s="84">
        <v>2100</v>
      </c>
      <c r="AA48" s="84">
        <v>10193.34</v>
      </c>
      <c r="AB48" s="84">
        <v>66437.14</v>
      </c>
      <c r="AC48" s="84">
        <v>31773.82</v>
      </c>
      <c r="AD48" s="84">
        <v>0</v>
      </c>
      <c r="AE48" s="84">
        <v>1040</v>
      </c>
      <c r="AF48" s="84">
        <v>30579.47</v>
      </c>
      <c r="AG48" s="84">
        <v>19385.07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v>10035</v>
      </c>
      <c r="AN48" s="84">
        <v>51408</v>
      </c>
      <c r="AO48" s="84">
        <v>648208.09</v>
      </c>
      <c r="AP48" s="84">
        <v>0</v>
      </c>
      <c r="AQ48" s="84">
        <v>233587.82</v>
      </c>
      <c r="AR48" s="84">
        <v>37845.78</v>
      </c>
      <c r="AS48" s="84">
        <v>55734.29</v>
      </c>
      <c r="AT48" s="84">
        <v>0</v>
      </c>
      <c r="AU48" s="84">
        <v>59063.72</v>
      </c>
      <c r="AV48" s="84">
        <v>2722.73</v>
      </c>
      <c r="AW48" s="84">
        <v>2251.34</v>
      </c>
      <c r="AX48" s="84">
        <v>4436.76</v>
      </c>
      <c r="AY48" s="84">
        <v>2977.91</v>
      </c>
      <c r="AZ48" s="84">
        <v>35065.86</v>
      </c>
      <c r="BA48" s="84">
        <v>694.81</v>
      </c>
      <c r="BB48" s="84">
        <v>21955.15</v>
      </c>
      <c r="BC48" s="84">
        <v>2261.7600000000002</v>
      </c>
      <c r="BD48" s="84">
        <v>19042.96</v>
      </c>
      <c r="BE48" s="84">
        <v>4364</v>
      </c>
      <c r="BF48" s="84">
        <v>3033.48</v>
      </c>
      <c r="BG48" s="84">
        <v>62092.88</v>
      </c>
      <c r="BH48" s="84">
        <v>12593.64</v>
      </c>
      <c r="BI48" s="84">
        <v>0</v>
      </c>
      <c r="BJ48" s="84">
        <v>6641.17</v>
      </c>
      <c r="BK48" s="84">
        <v>6081.33</v>
      </c>
      <c r="BL48" s="84">
        <v>7837.2</v>
      </c>
      <c r="BM48" s="84">
        <v>72734.92</v>
      </c>
      <c r="BN48" s="84">
        <v>179</v>
      </c>
      <c r="BO48" s="84">
        <v>35192.300000000003</v>
      </c>
      <c r="BP48" s="84">
        <v>20408.27</v>
      </c>
      <c r="BQ48" s="84">
        <v>0</v>
      </c>
      <c r="BR48" s="84">
        <v>0</v>
      </c>
      <c r="BS48" s="84">
        <v>0</v>
      </c>
      <c r="BT48" s="84">
        <v>0</v>
      </c>
      <c r="BU48" s="84">
        <v>0</v>
      </c>
      <c r="BV48" s="84">
        <v>0</v>
      </c>
      <c r="BW48" s="84">
        <v>0</v>
      </c>
      <c r="BX48" s="84">
        <v>0</v>
      </c>
      <c r="BY48" s="84">
        <v>1</v>
      </c>
      <c r="BZ48" s="84">
        <v>0</v>
      </c>
      <c r="CA48" s="125">
        <v>0</v>
      </c>
      <c r="CB48" s="126"/>
      <c r="CC48" s="84">
        <v>0</v>
      </c>
      <c r="CD48" s="84">
        <v>0</v>
      </c>
      <c r="CE48" s="84">
        <v>20108</v>
      </c>
      <c r="CF48" s="84">
        <v>358862</v>
      </c>
      <c r="CG48" s="84">
        <v>0</v>
      </c>
      <c r="CH48" s="84">
        <v>0</v>
      </c>
      <c r="CI48" s="84">
        <v>0</v>
      </c>
      <c r="CJ48" s="85">
        <v>0</v>
      </c>
      <c r="CK48" s="86">
        <f t="shared" si="0"/>
        <v>378970</v>
      </c>
      <c r="CL48" s="86">
        <f t="shared" si="1"/>
        <v>0</v>
      </c>
    </row>
    <row r="49" spans="1:90" ht="26.4" x14ac:dyDescent="0.3">
      <c r="A49" s="84">
        <v>302</v>
      </c>
      <c r="B49" s="84">
        <v>3304</v>
      </c>
      <c r="C49" s="84" t="s">
        <v>174</v>
      </c>
      <c r="D49" s="84" t="s">
        <v>133</v>
      </c>
      <c r="E49" s="84"/>
      <c r="F49" s="84" t="s">
        <v>132</v>
      </c>
      <c r="G49" s="84">
        <v>0</v>
      </c>
      <c r="H49" s="84">
        <v>0</v>
      </c>
      <c r="I49" s="84" t="s">
        <v>633</v>
      </c>
      <c r="J49" s="84" t="s">
        <v>130</v>
      </c>
      <c r="K49" s="84" t="s">
        <v>128</v>
      </c>
      <c r="L49" s="84" t="s">
        <v>129</v>
      </c>
      <c r="M49" s="84" t="s">
        <v>128</v>
      </c>
      <c r="N49" s="84" t="s">
        <v>127</v>
      </c>
      <c r="O49" s="84" t="s">
        <v>126</v>
      </c>
      <c r="P49" s="84" t="s">
        <v>126</v>
      </c>
      <c r="Q49" s="84">
        <v>202425.25</v>
      </c>
      <c r="R49" s="84">
        <v>0</v>
      </c>
      <c r="S49" s="84">
        <v>0</v>
      </c>
      <c r="T49" s="84">
        <v>1089069.53</v>
      </c>
      <c r="U49" s="84">
        <v>0</v>
      </c>
      <c r="V49" s="84">
        <v>78710.570000000007</v>
      </c>
      <c r="W49" s="84">
        <v>0</v>
      </c>
      <c r="X49" s="84">
        <v>73284.990000000005</v>
      </c>
      <c r="Y49" s="84">
        <v>0</v>
      </c>
      <c r="Z49" s="84">
        <v>0</v>
      </c>
      <c r="AA49" s="84">
        <v>0</v>
      </c>
      <c r="AB49" s="84">
        <v>41819.01</v>
      </c>
      <c r="AC49" s="84">
        <v>36688.22</v>
      </c>
      <c r="AD49" s="84">
        <v>16200</v>
      </c>
      <c r="AE49" s="84">
        <v>0</v>
      </c>
      <c r="AF49" s="84">
        <v>15058</v>
      </c>
      <c r="AG49" s="84">
        <v>5913.02</v>
      </c>
      <c r="AH49" s="84">
        <v>0</v>
      </c>
      <c r="AI49" s="84">
        <v>0</v>
      </c>
      <c r="AJ49" s="84">
        <v>0</v>
      </c>
      <c r="AK49" s="84">
        <v>0</v>
      </c>
      <c r="AL49" s="84">
        <v>3634.06</v>
      </c>
      <c r="AM49" s="84">
        <v>6712.81</v>
      </c>
      <c r="AN49" s="84">
        <v>47908.42</v>
      </c>
      <c r="AO49" s="84">
        <v>706121.51</v>
      </c>
      <c r="AP49" s="84">
        <v>0</v>
      </c>
      <c r="AQ49" s="84">
        <v>324175.73</v>
      </c>
      <c r="AR49" s="84">
        <v>35244.65</v>
      </c>
      <c r="AS49" s="84">
        <v>76940.34</v>
      </c>
      <c r="AT49" s="84">
        <v>0</v>
      </c>
      <c r="AU49" s="84">
        <v>20049.11</v>
      </c>
      <c r="AV49" s="84">
        <v>6877.13</v>
      </c>
      <c r="AW49" s="84">
        <v>7506.99</v>
      </c>
      <c r="AX49" s="84">
        <v>6483.97</v>
      </c>
      <c r="AY49" s="84">
        <v>0</v>
      </c>
      <c r="AZ49" s="84">
        <v>27839.58</v>
      </c>
      <c r="BA49" s="84">
        <v>0</v>
      </c>
      <c r="BB49" s="84">
        <v>17771.2</v>
      </c>
      <c r="BC49" s="84">
        <v>2931.8</v>
      </c>
      <c r="BD49" s="84">
        <v>10612.89</v>
      </c>
      <c r="BE49" s="84">
        <v>3558.4</v>
      </c>
      <c r="BF49" s="84">
        <v>11019.01</v>
      </c>
      <c r="BG49" s="84">
        <v>32659.200000000001</v>
      </c>
      <c r="BH49" s="84">
        <v>7169.5</v>
      </c>
      <c r="BI49" s="84">
        <v>0</v>
      </c>
      <c r="BJ49" s="84">
        <v>14707.19</v>
      </c>
      <c r="BK49" s="84">
        <v>5669.63</v>
      </c>
      <c r="BL49" s="84">
        <v>12302.65</v>
      </c>
      <c r="BM49" s="84">
        <v>52159.05</v>
      </c>
      <c r="BN49" s="84">
        <v>26577.9</v>
      </c>
      <c r="BO49" s="84">
        <v>99000.92</v>
      </c>
      <c r="BP49" s="84">
        <v>57884.9</v>
      </c>
      <c r="BQ49" s="84">
        <v>0</v>
      </c>
      <c r="BR49" s="84">
        <v>0</v>
      </c>
      <c r="BS49" s="84">
        <v>0</v>
      </c>
      <c r="BT49" s="84">
        <v>0</v>
      </c>
      <c r="BU49" s="84">
        <v>0</v>
      </c>
      <c r="BV49" s="84">
        <v>0</v>
      </c>
      <c r="BW49" s="84">
        <v>0</v>
      </c>
      <c r="BX49" s="84">
        <v>0</v>
      </c>
      <c r="BY49" s="84">
        <v>1</v>
      </c>
      <c r="BZ49" s="84">
        <v>0</v>
      </c>
      <c r="CA49" s="125">
        <v>0</v>
      </c>
      <c r="CB49" s="126"/>
      <c r="CC49" s="84">
        <v>0</v>
      </c>
      <c r="CD49" s="84">
        <v>0</v>
      </c>
      <c r="CE49" s="84">
        <v>0</v>
      </c>
      <c r="CF49" s="84">
        <v>52161</v>
      </c>
      <c r="CG49" s="84">
        <v>0</v>
      </c>
      <c r="CH49" s="84">
        <v>0</v>
      </c>
      <c r="CI49" s="84">
        <v>0</v>
      </c>
      <c r="CJ49" s="85">
        <v>0</v>
      </c>
      <c r="CK49" s="86">
        <f t="shared" si="0"/>
        <v>52161</v>
      </c>
      <c r="CL49" s="86">
        <f t="shared" si="1"/>
        <v>0</v>
      </c>
    </row>
    <row r="50" spans="1:90" ht="26.4" x14ac:dyDescent="0.3">
      <c r="A50" s="84">
        <v>302</v>
      </c>
      <c r="B50" s="84">
        <v>3305</v>
      </c>
      <c r="C50" s="84" t="s">
        <v>173</v>
      </c>
      <c r="D50" s="84" t="s">
        <v>133</v>
      </c>
      <c r="E50" s="84"/>
      <c r="F50" s="84" t="s">
        <v>132</v>
      </c>
      <c r="G50" s="84">
        <v>0</v>
      </c>
      <c r="H50" s="84">
        <v>2</v>
      </c>
      <c r="I50" s="84" t="s">
        <v>633</v>
      </c>
      <c r="J50" s="84" t="s">
        <v>130</v>
      </c>
      <c r="K50" s="84" t="s">
        <v>128</v>
      </c>
      <c r="L50" s="84" t="s">
        <v>129</v>
      </c>
      <c r="M50" s="84" t="s">
        <v>128</v>
      </c>
      <c r="N50" s="84" t="s">
        <v>127</v>
      </c>
      <c r="O50" s="84" t="s">
        <v>126</v>
      </c>
      <c r="P50" s="84" t="s">
        <v>126</v>
      </c>
      <c r="Q50" s="84">
        <v>93323.839999999997</v>
      </c>
      <c r="R50" s="84">
        <v>0</v>
      </c>
      <c r="S50" s="84">
        <v>0</v>
      </c>
      <c r="T50" s="84">
        <v>723294.54</v>
      </c>
      <c r="U50" s="84">
        <v>0</v>
      </c>
      <c r="V50" s="84">
        <v>40728.97</v>
      </c>
      <c r="W50" s="84">
        <v>0</v>
      </c>
      <c r="X50" s="84">
        <v>23520</v>
      </c>
      <c r="Y50" s="84">
        <v>-10875.96</v>
      </c>
      <c r="Z50" s="84">
        <v>43014.96</v>
      </c>
      <c r="AA50" s="84">
        <v>5042</v>
      </c>
      <c r="AB50" s="84">
        <v>3876.52</v>
      </c>
      <c r="AC50" s="84">
        <v>17553.36</v>
      </c>
      <c r="AD50" s="84">
        <v>882</v>
      </c>
      <c r="AE50" s="84">
        <v>0</v>
      </c>
      <c r="AF50" s="84">
        <v>23744.92</v>
      </c>
      <c r="AG50" s="84">
        <v>9179.77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4">
        <v>7196</v>
      </c>
      <c r="AN50" s="84">
        <v>41257.17</v>
      </c>
      <c r="AO50" s="84">
        <v>511587.09</v>
      </c>
      <c r="AP50" s="84">
        <v>0</v>
      </c>
      <c r="AQ50" s="84">
        <v>125430.71</v>
      </c>
      <c r="AR50" s="84">
        <v>41541.089999999997</v>
      </c>
      <c r="AS50" s="84">
        <v>35055.9</v>
      </c>
      <c r="AT50" s="84">
        <v>0</v>
      </c>
      <c r="AU50" s="84">
        <v>35911.050000000003</v>
      </c>
      <c r="AV50" s="84">
        <v>1910.66</v>
      </c>
      <c r="AW50" s="84">
        <v>4687</v>
      </c>
      <c r="AX50" s="84">
        <v>6332.33</v>
      </c>
      <c r="AY50" s="84">
        <v>0</v>
      </c>
      <c r="AZ50" s="84">
        <v>8088.33</v>
      </c>
      <c r="BA50" s="84">
        <v>0</v>
      </c>
      <c r="BB50" s="84">
        <v>788.52</v>
      </c>
      <c r="BC50" s="84">
        <v>-829.42</v>
      </c>
      <c r="BD50" s="84">
        <v>12837.2</v>
      </c>
      <c r="BE50" s="84">
        <v>1544.06</v>
      </c>
      <c r="BF50" s="84">
        <v>4938.49</v>
      </c>
      <c r="BG50" s="84">
        <v>39523.75</v>
      </c>
      <c r="BH50" s="84">
        <v>11043.27</v>
      </c>
      <c r="BI50" s="84">
        <v>0</v>
      </c>
      <c r="BJ50" s="84">
        <v>7831.66</v>
      </c>
      <c r="BK50" s="84">
        <v>5134.96</v>
      </c>
      <c r="BL50" s="84">
        <v>4428.33</v>
      </c>
      <c r="BM50" s="84">
        <v>43805.54</v>
      </c>
      <c r="BN50" s="84">
        <v>0</v>
      </c>
      <c r="BO50" s="84">
        <v>19149.78</v>
      </c>
      <c r="BP50" s="84">
        <v>27253.360000000001</v>
      </c>
      <c r="BQ50" s="84">
        <v>0</v>
      </c>
      <c r="BR50" s="84">
        <v>0</v>
      </c>
      <c r="BS50" s="84">
        <v>0</v>
      </c>
      <c r="BT50" s="84">
        <v>0</v>
      </c>
      <c r="BU50" s="84">
        <v>0</v>
      </c>
      <c r="BV50" s="84">
        <v>0</v>
      </c>
      <c r="BW50" s="84">
        <v>0</v>
      </c>
      <c r="BX50" s="84">
        <v>0</v>
      </c>
      <c r="BY50" s="84">
        <v>1</v>
      </c>
      <c r="BZ50" s="84">
        <v>0</v>
      </c>
      <c r="CA50" s="125">
        <v>0</v>
      </c>
      <c r="CB50" s="126"/>
      <c r="CC50" s="84">
        <v>0</v>
      </c>
      <c r="CD50" s="84">
        <v>0</v>
      </c>
      <c r="CE50" s="84">
        <v>73744</v>
      </c>
      <c r="CF50" s="84">
        <v>0</v>
      </c>
      <c r="CG50" s="84">
        <v>0</v>
      </c>
      <c r="CH50" s="84">
        <v>0</v>
      </c>
      <c r="CI50" s="84">
        <v>0</v>
      </c>
      <c r="CJ50" s="85">
        <v>0</v>
      </c>
      <c r="CK50" s="86">
        <f t="shared" si="0"/>
        <v>73744</v>
      </c>
      <c r="CL50" s="86">
        <f t="shared" si="1"/>
        <v>0</v>
      </c>
    </row>
    <row r="51" spans="1:90" ht="26.4" x14ac:dyDescent="0.3">
      <c r="A51" s="84">
        <v>302</v>
      </c>
      <c r="B51" s="84">
        <v>3307</v>
      </c>
      <c r="C51" s="84" t="s">
        <v>172</v>
      </c>
      <c r="D51" s="84" t="s">
        <v>133</v>
      </c>
      <c r="E51" s="84"/>
      <c r="F51" s="84" t="s">
        <v>132</v>
      </c>
      <c r="G51" s="84">
        <v>0</v>
      </c>
      <c r="H51" s="84">
        <v>0</v>
      </c>
      <c r="I51" s="84" t="s">
        <v>633</v>
      </c>
      <c r="J51" s="84" t="s">
        <v>130</v>
      </c>
      <c r="K51" s="84" t="s">
        <v>128</v>
      </c>
      <c r="L51" s="84" t="s">
        <v>129</v>
      </c>
      <c r="M51" s="84" t="s">
        <v>128</v>
      </c>
      <c r="N51" s="84" t="s">
        <v>127</v>
      </c>
      <c r="O51" s="84" t="s">
        <v>126</v>
      </c>
      <c r="P51" s="84" t="s">
        <v>126</v>
      </c>
      <c r="Q51" s="84">
        <v>95063.12</v>
      </c>
      <c r="R51" s="84">
        <v>0</v>
      </c>
      <c r="S51" s="84">
        <v>0</v>
      </c>
      <c r="T51" s="84">
        <v>1080868.3799999999</v>
      </c>
      <c r="U51" s="84">
        <v>0</v>
      </c>
      <c r="V51" s="84">
        <v>13533.28</v>
      </c>
      <c r="W51" s="84">
        <v>0</v>
      </c>
      <c r="X51" s="84">
        <v>27900.03</v>
      </c>
      <c r="Y51" s="84">
        <v>3475</v>
      </c>
      <c r="Z51" s="84">
        <v>250</v>
      </c>
      <c r="AA51" s="84">
        <v>50872.25</v>
      </c>
      <c r="AB51" s="84">
        <v>26887.94</v>
      </c>
      <c r="AC51" s="84">
        <v>22853.67</v>
      </c>
      <c r="AD51" s="84">
        <v>0</v>
      </c>
      <c r="AE51" s="84">
        <v>0</v>
      </c>
      <c r="AF51" s="84">
        <v>12861.8</v>
      </c>
      <c r="AG51" s="84">
        <v>10864.37</v>
      </c>
      <c r="AH51" s="84">
        <v>0</v>
      </c>
      <c r="AI51" s="84">
        <v>0</v>
      </c>
      <c r="AJ51" s="84">
        <v>0</v>
      </c>
      <c r="AK51" s="84">
        <v>0</v>
      </c>
      <c r="AL51" s="84">
        <v>0</v>
      </c>
      <c r="AM51" s="84">
        <v>9709.3799999999992</v>
      </c>
      <c r="AN51" s="84">
        <v>51022.67</v>
      </c>
      <c r="AO51" s="84">
        <v>657250.36</v>
      </c>
      <c r="AP51" s="84">
        <v>0</v>
      </c>
      <c r="AQ51" s="84">
        <v>221814.14</v>
      </c>
      <c r="AR51" s="84">
        <v>62959.19</v>
      </c>
      <c r="AS51" s="84">
        <v>40951.29</v>
      </c>
      <c r="AT51" s="84">
        <v>0</v>
      </c>
      <c r="AU51" s="84">
        <v>19963.8</v>
      </c>
      <c r="AV51" s="84">
        <v>1061.0899999999999</v>
      </c>
      <c r="AW51" s="84">
        <v>2124.3000000000002</v>
      </c>
      <c r="AX51" s="84">
        <v>342.76</v>
      </c>
      <c r="AY51" s="84">
        <v>0</v>
      </c>
      <c r="AZ51" s="84">
        <v>11911.26</v>
      </c>
      <c r="BA51" s="84">
        <v>6257.4</v>
      </c>
      <c r="BB51" s="84">
        <v>3990.16</v>
      </c>
      <c r="BC51" s="84">
        <v>4803.1000000000004</v>
      </c>
      <c r="BD51" s="84">
        <v>33691.14</v>
      </c>
      <c r="BE51" s="84">
        <v>3845.89</v>
      </c>
      <c r="BF51" s="84">
        <v>7709.62</v>
      </c>
      <c r="BG51" s="84">
        <v>45046.42</v>
      </c>
      <c r="BH51" s="84">
        <v>13118.03</v>
      </c>
      <c r="BI51" s="84">
        <v>0</v>
      </c>
      <c r="BJ51" s="84">
        <v>7931.75</v>
      </c>
      <c r="BK51" s="84">
        <v>11288.64</v>
      </c>
      <c r="BL51" s="84">
        <v>10.95</v>
      </c>
      <c r="BM51" s="84">
        <v>63437.97</v>
      </c>
      <c r="BN51" s="84">
        <v>31654.28</v>
      </c>
      <c r="BO51" s="84">
        <v>40579.370000000003</v>
      </c>
      <c r="BP51" s="84">
        <v>34661.800000000003</v>
      </c>
      <c r="BQ51" s="84">
        <v>0</v>
      </c>
      <c r="BR51" s="84">
        <v>0</v>
      </c>
      <c r="BS51" s="84">
        <v>14191.8</v>
      </c>
      <c r="BT51" s="84">
        <v>0</v>
      </c>
      <c r="BU51" s="84">
        <v>0</v>
      </c>
      <c r="BV51" s="84">
        <v>0</v>
      </c>
      <c r="BW51" s="84">
        <v>2333</v>
      </c>
      <c r="BX51" s="84">
        <v>14191.8</v>
      </c>
      <c r="BY51" s="84">
        <v>1</v>
      </c>
      <c r="BZ51" s="84">
        <v>0</v>
      </c>
      <c r="CA51" s="125">
        <v>0</v>
      </c>
      <c r="CB51" s="126"/>
      <c r="CC51" s="84">
        <v>0</v>
      </c>
      <c r="CD51" s="84">
        <v>16524.8</v>
      </c>
      <c r="CE51" s="84">
        <v>19762</v>
      </c>
      <c r="CF51" s="84">
        <v>45803</v>
      </c>
      <c r="CG51" s="84">
        <v>0</v>
      </c>
      <c r="CH51" s="84">
        <v>0</v>
      </c>
      <c r="CI51" s="84">
        <v>0</v>
      </c>
      <c r="CJ51" s="85">
        <v>0</v>
      </c>
      <c r="CK51" s="86">
        <f t="shared" si="0"/>
        <v>65565</v>
      </c>
      <c r="CL51" s="86">
        <f t="shared" si="1"/>
        <v>0</v>
      </c>
    </row>
    <row r="52" spans="1:90" ht="26.4" x14ac:dyDescent="0.3">
      <c r="A52" s="84">
        <v>302</v>
      </c>
      <c r="B52" s="84">
        <v>3309</v>
      </c>
      <c r="C52" s="84" t="s">
        <v>171</v>
      </c>
      <c r="D52" s="84" t="s">
        <v>133</v>
      </c>
      <c r="E52" s="84"/>
      <c r="F52" s="84" t="s">
        <v>132</v>
      </c>
      <c r="G52" s="84">
        <v>0</v>
      </c>
      <c r="H52" s="84">
        <v>0</v>
      </c>
      <c r="I52" s="84" t="s">
        <v>633</v>
      </c>
      <c r="J52" s="84" t="s">
        <v>130</v>
      </c>
      <c r="K52" s="84" t="s">
        <v>128</v>
      </c>
      <c r="L52" s="84" t="s">
        <v>129</v>
      </c>
      <c r="M52" s="84" t="s">
        <v>128</v>
      </c>
      <c r="N52" s="84" t="s">
        <v>127</v>
      </c>
      <c r="O52" s="84" t="s">
        <v>126</v>
      </c>
      <c r="P52" s="84" t="s">
        <v>126</v>
      </c>
      <c r="Q52" s="84">
        <v>49494.51</v>
      </c>
      <c r="R52" s="84">
        <v>0</v>
      </c>
      <c r="S52" s="84">
        <v>0</v>
      </c>
      <c r="T52" s="84">
        <v>1066409.82</v>
      </c>
      <c r="U52" s="84">
        <v>0</v>
      </c>
      <c r="V52" s="84">
        <v>50403.09</v>
      </c>
      <c r="W52" s="84">
        <v>0</v>
      </c>
      <c r="X52" s="84">
        <v>42164.06</v>
      </c>
      <c r="Y52" s="84">
        <v>0</v>
      </c>
      <c r="Z52" s="84">
        <v>650</v>
      </c>
      <c r="AA52" s="84">
        <v>9787.5</v>
      </c>
      <c r="AB52" s="84">
        <v>87376.72</v>
      </c>
      <c r="AC52" s="84">
        <v>25370.44</v>
      </c>
      <c r="AD52" s="84">
        <v>0</v>
      </c>
      <c r="AE52" s="84">
        <v>475</v>
      </c>
      <c r="AF52" s="84">
        <v>27082.7</v>
      </c>
      <c r="AG52" s="84">
        <v>12658.11</v>
      </c>
      <c r="AH52" s="84">
        <v>0</v>
      </c>
      <c r="AI52" s="84">
        <v>0</v>
      </c>
      <c r="AJ52" s="84">
        <v>0</v>
      </c>
      <c r="AK52" s="84">
        <v>0</v>
      </c>
      <c r="AL52" s="84">
        <v>0</v>
      </c>
      <c r="AM52" s="84">
        <v>10233.120000000001</v>
      </c>
      <c r="AN52" s="84">
        <v>51982.33</v>
      </c>
      <c r="AO52" s="84">
        <v>628340.66</v>
      </c>
      <c r="AP52" s="84">
        <v>0</v>
      </c>
      <c r="AQ52" s="84">
        <v>227446.38</v>
      </c>
      <c r="AR52" s="84">
        <v>22764.65</v>
      </c>
      <c r="AS52" s="84">
        <v>48075.23</v>
      </c>
      <c r="AT52" s="84">
        <v>0</v>
      </c>
      <c r="AU52" s="84">
        <v>46202.93</v>
      </c>
      <c r="AV52" s="84">
        <v>4567.96</v>
      </c>
      <c r="AW52" s="84">
        <v>5714.68</v>
      </c>
      <c r="AX52" s="84">
        <v>346.04</v>
      </c>
      <c r="AY52" s="84">
        <v>0</v>
      </c>
      <c r="AZ52" s="84">
        <v>21416.42</v>
      </c>
      <c r="BA52" s="84">
        <v>7084.25</v>
      </c>
      <c r="BB52" s="84">
        <v>20692.14</v>
      </c>
      <c r="BC52" s="84">
        <v>3314.83</v>
      </c>
      <c r="BD52" s="84">
        <v>19716.849999999999</v>
      </c>
      <c r="BE52" s="84">
        <v>4582.3999999999996</v>
      </c>
      <c r="BF52" s="84">
        <v>6858.16</v>
      </c>
      <c r="BG52" s="84">
        <v>59790.71</v>
      </c>
      <c r="BH52" s="84">
        <v>13882.26</v>
      </c>
      <c r="BI52" s="84">
        <v>0</v>
      </c>
      <c r="BJ52" s="84">
        <v>9199.02</v>
      </c>
      <c r="BK52" s="84">
        <v>3524.79</v>
      </c>
      <c r="BL52" s="84">
        <v>5531.44</v>
      </c>
      <c r="BM52" s="84">
        <v>61906.73</v>
      </c>
      <c r="BN52" s="84">
        <v>13967.61</v>
      </c>
      <c r="BO52" s="84">
        <v>26893.5</v>
      </c>
      <c r="BP52" s="84">
        <v>34957.300000000003</v>
      </c>
      <c r="BQ52" s="84">
        <v>0</v>
      </c>
      <c r="BR52" s="84">
        <v>0</v>
      </c>
      <c r="BS52" s="84">
        <v>0</v>
      </c>
      <c r="BT52" s="84">
        <v>0</v>
      </c>
      <c r="BU52" s="84">
        <v>0</v>
      </c>
      <c r="BV52" s="84">
        <v>0</v>
      </c>
      <c r="BW52" s="84">
        <v>0</v>
      </c>
      <c r="BX52" s="84">
        <v>0</v>
      </c>
      <c r="BY52" s="84">
        <v>1</v>
      </c>
      <c r="BZ52" s="84">
        <v>0</v>
      </c>
      <c r="CA52" s="125">
        <v>0</v>
      </c>
      <c r="CB52" s="126"/>
      <c r="CC52" s="84">
        <v>0</v>
      </c>
      <c r="CD52" s="84">
        <v>0</v>
      </c>
      <c r="CE52" s="84">
        <v>25852</v>
      </c>
      <c r="CF52" s="84">
        <v>111458</v>
      </c>
      <c r="CG52" s="84">
        <v>0</v>
      </c>
      <c r="CH52" s="84">
        <v>0</v>
      </c>
      <c r="CI52" s="84">
        <v>0</v>
      </c>
      <c r="CJ52" s="85">
        <v>0</v>
      </c>
      <c r="CK52" s="86">
        <f t="shared" si="0"/>
        <v>137310</v>
      </c>
      <c r="CL52" s="86">
        <f t="shared" si="1"/>
        <v>0</v>
      </c>
    </row>
    <row r="53" spans="1:90" ht="26.4" x14ac:dyDescent="0.3">
      <c r="A53" s="84">
        <v>302</v>
      </c>
      <c r="B53" s="84">
        <v>3311</v>
      </c>
      <c r="C53" s="84" t="s">
        <v>170</v>
      </c>
      <c r="D53" s="84" t="s">
        <v>133</v>
      </c>
      <c r="E53" s="84"/>
      <c r="F53" s="84" t="s">
        <v>132</v>
      </c>
      <c r="G53" s="84">
        <v>0</v>
      </c>
      <c r="H53" s="84">
        <v>0</v>
      </c>
      <c r="I53" s="84" t="s">
        <v>633</v>
      </c>
      <c r="J53" s="84" t="s">
        <v>130</v>
      </c>
      <c r="K53" s="84" t="s">
        <v>128</v>
      </c>
      <c r="L53" s="84" t="s">
        <v>129</v>
      </c>
      <c r="M53" s="84" t="s">
        <v>128</v>
      </c>
      <c r="N53" s="84" t="s">
        <v>127</v>
      </c>
      <c r="O53" s="84" t="s">
        <v>126</v>
      </c>
      <c r="P53" s="84" t="s">
        <v>126</v>
      </c>
      <c r="Q53" s="84">
        <v>79125.820000000007</v>
      </c>
      <c r="R53" s="84">
        <v>0</v>
      </c>
      <c r="S53" s="84">
        <v>0</v>
      </c>
      <c r="T53" s="84">
        <v>2008323.87</v>
      </c>
      <c r="U53" s="84">
        <v>0</v>
      </c>
      <c r="V53" s="84">
        <v>63984.63</v>
      </c>
      <c r="W53" s="84">
        <v>0</v>
      </c>
      <c r="X53" s="84">
        <v>101784.94</v>
      </c>
      <c r="Y53" s="84">
        <v>5600</v>
      </c>
      <c r="Z53" s="84">
        <v>0</v>
      </c>
      <c r="AA53" s="84">
        <v>11433.5</v>
      </c>
      <c r="AB53" s="84">
        <v>66843.58</v>
      </c>
      <c r="AC53" s="84">
        <v>63139.62</v>
      </c>
      <c r="AD53" s="84">
        <v>0</v>
      </c>
      <c r="AE53" s="84">
        <v>0</v>
      </c>
      <c r="AF53" s="84">
        <v>27866.62</v>
      </c>
      <c r="AG53" s="84">
        <v>16738.46</v>
      </c>
      <c r="AH53" s="84">
        <v>0</v>
      </c>
      <c r="AI53" s="84">
        <v>0</v>
      </c>
      <c r="AJ53" s="84">
        <v>0</v>
      </c>
      <c r="AK53" s="84">
        <v>0</v>
      </c>
      <c r="AL53" s="84">
        <v>3681.62</v>
      </c>
      <c r="AM53" s="84">
        <v>23046.26</v>
      </c>
      <c r="AN53" s="84">
        <v>86092.5</v>
      </c>
      <c r="AO53" s="84">
        <v>1193924.04</v>
      </c>
      <c r="AP53" s="84">
        <v>0</v>
      </c>
      <c r="AQ53" s="84">
        <v>516946.56</v>
      </c>
      <c r="AR53" s="84">
        <v>34194.35</v>
      </c>
      <c r="AS53" s="84">
        <v>75354.09</v>
      </c>
      <c r="AT53" s="84">
        <v>0</v>
      </c>
      <c r="AU53" s="84">
        <v>30387.05</v>
      </c>
      <c r="AV53" s="84">
        <v>43982.9</v>
      </c>
      <c r="AW53" s="84">
        <v>7278.96</v>
      </c>
      <c r="AX53" s="84">
        <v>674.04</v>
      </c>
      <c r="AY53" s="84">
        <v>0</v>
      </c>
      <c r="AZ53" s="84">
        <v>25159.65</v>
      </c>
      <c r="BA53" s="84">
        <v>1798.02</v>
      </c>
      <c r="BB53" s="84">
        <v>50805.18</v>
      </c>
      <c r="BC53" s="84">
        <v>7554.67</v>
      </c>
      <c r="BD53" s="84">
        <v>22824.67</v>
      </c>
      <c r="BE53" s="84">
        <v>24259.200000000001</v>
      </c>
      <c r="BF53" s="84">
        <v>11621.85</v>
      </c>
      <c r="BG53" s="84">
        <v>97102.39</v>
      </c>
      <c r="BH53" s="84">
        <v>19992.73</v>
      </c>
      <c r="BI53" s="84">
        <v>0</v>
      </c>
      <c r="BJ53" s="84">
        <v>15703.13</v>
      </c>
      <c r="BK53" s="84">
        <v>12905.87</v>
      </c>
      <c r="BL53" s="84">
        <v>1834.92</v>
      </c>
      <c r="BM53" s="84">
        <v>121058.48</v>
      </c>
      <c r="BN53" s="84">
        <v>59868.74</v>
      </c>
      <c r="BO53" s="84">
        <v>92592.61</v>
      </c>
      <c r="BP53" s="84">
        <v>31622.5</v>
      </c>
      <c r="BQ53" s="84">
        <v>0</v>
      </c>
      <c r="BR53" s="84">
        <v>0</v>
      </c>
      <c r="BS53" s="84">
        <v>0</v>
      </c>
      <c r="BT53" s="84">
        <v>0</v>
      </c>
      <c r="BU53" s="84">
        <v>0</v>
      </c>
      <c r="BV53" s="84">
        <v>0</v>
      </c>
      <c r="BW53" s="84">
        <v>0</v>
      </c>
      <c r="BX53" s="84">
        <v>0</v>
      </c>
      <c r="BY53" s="84">
        <v>1</v>
      </c>
      <c r="BZ53" s="84">
        <v>0</v>
      </c>
      <c r="CA53" s="125">
        <v>0</v>
      </c>
      <c r="CB53" s="126"/>
      <c r="CC53" s="84">
        <v>0</v>
      </c>
      <c r="CD53" s="84">
        <v>0</v>
      </c>
      <c r="CE53" s="84">
        <v>58215</v>
      </c>
      <c r="CF53" s="84">
        <v>0</v>
      </c>
      <c r="CG53" s="84">
        <v>0</v>
      </c>
      <c r="CH53" s="84">
        <v>0</v>
      </c>
      <c r="CI53" s="84">
        <v>0</v>
      </c>
      <c r="CJ53" s="85">
        <v>0</v>
      </c>
      <c r="CK53" s="86">
        <f t="shared" si="0"/>
        <v>58215</v>
      </c>
      <c r="CL53" s="86">
        <f t="shared" si="1"/>
        <v>0</v>
      </c>
    </row>
    <row r="54" spans="1:90" ht="26.4" x14ac:dyDescent="0.3">
      <c r="A54" s="84">
        <v>302</v>
      </c>
      <c r="B54" s="84">
        <v>3312</v>
      </c>
      <c r="C54" s="84" t="s">
        <v>169</v>
      </c>
      <c r="D54" s="84" t="s">
        <v>133</v>
      </c>
      <c r="E54" s="84"/>
      <c r="F54" s="84" t="s">
        <v>132</v>
      </c>
      <c r="G54" s="84">
        <v>0</v>
      </c>
      <c r="H54" s="84">
        <v>2</v>
      </c>
      <c r="I54" s="84" t="s">
        <v>633</v>
      </c>
      <c r="J54" s="84" t="s">
        <v>130</v>
      </c>
      <c r="K54" s="84" t="s">
        <v>128</v>
      </c>
      <c r="L54" s="84" t="s">
        <v>129</v>
      </c>
      <c r="M54" s="84" t="s">
        <v>128</v>
      </c>
      <c r="N54" s="84" t="s">
        <v>127</v>
      </c>
      <c r="O54" s="84" t="s">
        <v>126</v>
      </c>
      <c r="P54" s="84" t="s">
        <v>126</v>
      </c>
      <c r="Q54" s="84">
        <v>53198.85</v>
      </c>
      <c r="R54" s="84">
        <v>0</v>
      </c>
      <c r="S54" s="84">
        <v>0</v>
      </c>
      <c r="T54" s="84">
        <v>966872.14</v>
      </c>
      <c r="U54" s="84">
        <v>0</v>
      </c>
      <c r="V54" s="84">
        <v>23363.35</v>
      </c>
      <c r="W54" s="84">
        <v>0</v>
      </c>
      <c r="X54" s="84">
        <v>28310.12</v>
      </c>
      <c r="Y54" s="84">
        <v>5354.5</v>
      </c>
      <c r="Z54" s="84">
        <v>0</v>
      </c>
      <c r="AA54" s="84">
        <v>0</v>
      </c>
      <c r="AB54" s="84">
        <v>7466.2</v>
      </c>
      <c r="AC54" s="84">
        <v>26598.77</v>
      </c>
      <c r="AD54" s="84">
        <v>0</v>
      </c>
      <c r="AE54" s="84">
        <v>0</v>
      </c>
      <c r="AF54" s="84">
        <v>18578.650000000001</v>
      </c>
      <c r="AG54" s="84">
        <v>5059.95</v>
      </c>
      <c r="AH54" s="84">
        <v>0</v>
      </c>
      <c r="AI54" s="84">
        <v>0</v>
      </c>
      <c r="AJ54" s="84">
        <v>0</v>
      </c>
      <c r="AK54" s="84">
        <v>0</v>
      </c>
      <c r="AL54" s="84">
        <v>2821.88</v>
      </c>
      <c r="AM54" s="84">
        <v>7060.2</v>
      </c>
      <c r="AN54" s="84">
        <v>55389.3</v>
      </c>
      <c r="AO54" s="84">
        <v>604770.64</v>
      </c>
      <c r="AP54" s="84">
        <v>0</v>
      </c>
      <c r="AQ54" s="84">
        <v>200164.35</v>
      </c>
      <c r="AR54" s="84">
        <v>30431.08</v>
      </c>
      <c r="AS54" s="84">
        <v>58492.29</v>
      </c>
      <c r="AT54" s="84">
        <v>0</v>
      </c>
      <c r="AU54" s="84">
        <v>1019.96</v>
      </c>
      <c r="AV54" s="84">
        <v>330</v>
      </c>
      <c r="AW54" s="84">
        <v>1920.03</v>
      </c>
      <c r="AX54" s="84">
        <v>9929.65</v>
      </c>
      <c r="AY54" s="84">
        <v>0</v>
      </c>
      <c r="AZ54" s="84">
        <v>11512.19</v>
      </c>
      <c r="BA54" s="84">
        <v>6716.36</v>
      </c>
      <c r="BB54" s="84">
        <v>23897.599999999999</v>
      </c>
      <c r="BC54" s="84">
        <v>-1120.93</v>
      </c>
      <c r="BD54" s="84">
        <v>7679.6</v>
      </c>
      <c r="BE54" s="84">
        <v>-3370</v>
      </c>
      <c r="BF54" s="84">
        <v>10012.11</v>
      </c>
      <c r="BG54" s="84">
        <v>34834.230000000003</v>
      </c>
      <c r="BH54" s="84">
        <v>12253.06</v>
      </c>
      <c r="BI54" s="84">
        <v>0</v>
      </c>
      <c r="BJ54" s="84">
        <v>8693.81</v>
      </c>
      <c r="BK54" s="84">
        <v>1880.44</v>
      </c>
      <c r="BL54" s="84">
        <v>3062.45</v>
      </c>
      <c r="BM54" s="84">
        <v>64855.12</v>
      </c>
      <c r="BN54" s="84">
        <v>0</v>
      </c>
      <c r="BO54" s="84">
        <v>28347.919999999998</v>
      </c>
      <c r="BP54" s="84">
        <v>30062</v>
      </c>
      <c r="BQ54" s="84">
        <v>0</v>
      </c>
      <c r="BR54" s="84">
        <v>0</v>
      </c>
      <c r="BS54" s="84">
        <v>0</v>
      </c>
      <c r="BT54" s="84">
        <v>0</v>
      </c>
      <c r="BU54" s="84">
        <v>0</v>
      </c>
      <c r="BV54" s="84">
        <v>0</v>
      </c>
      <c r="BW54" s="84">
        <v>0</v>
      </c>
      <c r="BX54" s="84">
        <v>0</v>
      </c>
      <c r="BY54" s="84">
        <v>1</v>
      </c>
      <c r="BZ54" s="84">
        <v>0</v>
      </c>
      <c r="CA54" s="125">
        <v>0</v>
      </c>
      <c r="CB54" s="126"/>
      <c r="CC54" s="84">
        <v>0</v>
      </c>
      <c r="CD54" s="84">
        <v>0</v>
      </c>
      <c r="CE54" s="84">
        <v>53700</v>
      </c>
      <c r="CF54" s="84">
        <v>0</v>
      </c>
      <c r="CG54" s="84">
        <v>0</v>
      </c>
      <c r="CH54" s="84">
        <v>0</v>
      </c>
      <c r="CI54" s="84">
        <v>0</v>
      </c>
      <c r="CJ54" s="85">
        <v>0</v>
      </c>
      <c r="CK54" s="86">
        <f t="shared" si="0"/>
        <v>53700</v>
      </c>
      <c r="CL54" s="86">
        <f t="shared" si="1"/>
        <v>0</v>
      </c>
    </row>
    <row r="55" spans="1:90" ht="26.4" x14ac:dyDescent="0.3">
      <c r="A55" s="84">
        <v>302</v>
      </c>
      <c r="B55" s="84">
        <v>3313</v>
      </c>
      <c r="C55" s="84" t="s">
        <v>168</v>
      </c>
      <c r="D55" s="84" t="s">
        <v>133</v>
      </c>
      <c r="E55" s="84"/>
      <c r="F55" s="84" t="s">
        <v>132</v>
      </c>
      <c r="G55" s="84">
        <v>0</v>
      </c>
      <c r="H55" s="84">
        <v>0</v>
      </c>
      <c r="I55" s="84" t="s">
        <v>633</v>
      </c>
      <c r="J55" s="84" t="s">
        <v>130</v>
      </c>
      <c r="K55" s="84" t="s">
        <v>128</v>
      </c>
      <c r="L55" s="84" t="s">
        <v>129</v>
      </c>
      <c r="M55" s="84" t="s">
        <v>128</v>
      </c>
      <c r="N55" s="84" t="s">
        <v>127</v>
      </c>
      <c r="O55" s="84" t="s">
        <v>126</v>
      </c>
      <c r="P55" s="84" t="s">
        <v>126</v>
      </c>
      <c r="Q55" s="84">
        <v>139850.09</v>
      </c>
      <c r="R55" s="84">
        <v>0</v>
      </c>
      <c r="S55" s="84">
        <v>0</v>
      </c>
      <c r="T55" s="84">
        <v>1042288.68</v>
      </c>
      <c r="U55" s="84">
        <v>0</v>
      </c>
      <c r="V55" s="84">
        <v>41345.760000000002</v>
      </c>
      <c r="W55" s="84">
        <v>0</v>
      </c>
      <c r="X55" s="84">
        <v>71874.83</v>
      </c>
      <c r="Y55" s="84">
        <v>0</v>
      </c>
      <c r="Z55" s="84">
        <v>3475</v>
      </c>
      <c r="AA55" s="84">
        <v>365.65</v>
      </c>
      <c r="AB55" s="84">
        <v>12242.52</v>
      </c>
      <c r="AC55" s="84">
        <v>16340.96</v>
      </c>
      <c r="AD55" s="84">
        <v>4000</v>
      </c>
      <c r="AE55" s="84">
        <v>0</v>
      </c>
      <c r="AF55" s="84">
        <v>7579.52</v>
      </c>
      <c r="AG55" s="84">
        <v>9478.2199999999993</v>
      </c>
      <c r="AH55" s="84">
        <v>0</v>
      </c>
      <c r="AI55" s="84">
        <v>0</v>
      </c>
      <c r="AJ55" s="84">
        <v>0</v>
      </c>
      <c r="AK55" s="84">
        <v>0</v>
      </c>
      <c r="AL55" s="84">
        <v>442.8</v>
      </c>
      <c r="AM55" s="84">
        <v>13395.62</v>
      </c>
      <c r="AN55" s="84">
        <v>36961.17</v>
      </c>
      <c r="AO55" s="84">
        <v>555488.9</v>
      </c>
      <c r="AP55" s="84">
        <v>30889.43</v>
      </c>
      <c r="AQ55" s="84">
        <v>239323.39</v>
      </c>
      <c r="AR55" s="84">
        <v>32915.14</v>
      </c>
      <c r="AS55" s="84">
        <v>58044.56</v>
      </c>
      <c r="AT55" s="84">
        <v>0</v>
      </c>
      <c r="AU55" s="84">
        <v>12721.34</v>
      </c>
      <c r="AV55" s="84">
        <v>10690.17</v>
      </c>
      <c r="AW55" s="84">
        <v>4212.8599999999997</v>
      </c>
      <c r="AX55" s="84">
        <v>13435.87</v>
      </c>
      <c r="AY55" s="84">
        <v>0</v>
      </c>
      <c r="AZ55" s="84">
        <v>13157.84</v>
      </c>
      <c r="BA55" s="84">
        <v>8659.59</v>
      </c>
      <c r="BB55" s="84">
        <v>20503.75</v>
      </c>
      <c r="BC55" s="84">
        <v>2330.6799999999998</v>
      </c>
      <c r="BD55" s="84">
        <v>12131.94</v>
      </c>
      <c r="BE55" s="84">
        <v>3328</v>
      </c>
      <c r="BF55" s="84">
        <v>7645.96</v>
      </c>
      <c r="BG55" s="84">
        <v>41926.44</v>
      </c>
      <c r="BH55" s="84">
        <v>7995.01</v>
      </c>
      <c r="BI55" s="84">
        <v>0</v>
      </c>
      <c r="BJ55" s="84">
        <v>8371.42</v>
      </c>
      <c r="BK55" s="84">
        <v>9280.52</v>
      </c>
      <c r="BL55" s="84">
        <v>5900.58</v>
      </c>
      <c r="BM55" s="84">
        <v>49606.42</v>
      </c>
      <c r="BN55" s="84">
        <v>25454.5</v>
      </c>
      <c r="BO55" s="84">
        <v>49630.51</v>
      </c>
      <c r="BP55" s="84">
        <v>29333.52</v>
      </c>
      <c r="BQ55" s="84">
        <v>0</v>
      </c>
      <c r="BR55" s="84">
        <v>0</v>
      </c>
      <c r="BS55" s="84">
        <v>0</v>
      </c>
      <c r="BT55" s="84">
        <v>0</v>
      </c>
      <c r="BU55" s="84">
        <v>0</v>
      </c>
      <c r="BV55" s="84">
        <v>0</v>
      </c>
      <c r="BW55" s="84">
        <v>0</v>
      </c>
      <c r="BX55" s="84">
        <v>0</v>
      </c>
      <c r="BY55" s="84">
        <v>1</v>
      </c>
      <c r="BZ55" s="84">
        <v>0</v>
      </c>
      <c r="CA55" s="125">
        <v>0</v>
      </c>
      <c r="CB55" s="126"/>
      <c r="CC55" s="84">
        <v>0</v>
      </c>
      <c r="CD55" s="84">
        <v>0</v>
      </c>
      <c r="CE55" s="84">
        <v>23002</v>
      </c>
      <c r="CF55" s="84">
        <v>123660</v>
      </c>
      <c r="CG55" s="84">
        <v>0</v>
      </c>
      <c r="CH55" s="84">
        <v>0</v>
      </c>
      <c r="CI55" s="84">
        <v>0</v>
      </c>
      <c r="CJ55" s="85">
        <v>0</v>
      </c>
      <c r="CK55" s="86">
        <f t="shared" si="0"/>
        <v>146662</v>
      </c>
      <c r="CL55" s="86">
        <f t="shared" si="1"/>
        <v>0</v>
      </c>
    </row>
    <row r="56" spans="1:90" ht="26.4" x14ac:dyDescent="0.3">
      <c r="A56" s="84">
        <v>302</v>
      </c>
      <c r="B56" s="84">
        <v>3314</v>
      </c>
      <c r="C56" s="84" t="s">
        <v>167</v>
      </c>
      <c r="D56" s="84" t="s">
        <v>133</v>
      </c>
      <c r="E56" s="84"/>
      <c r="F56" s="84" t="s">
        <v>132</v>
      </c>
      <c r="G56" s="84">
        <v>0</v>
      </c>
      <c r="H56" s="84">
        <v>0</v>
      </c>
      <c r="I56" s="84" t="s">
        <v>633</v>
      </c>
      <c r="J56" s="84" t="s">
        <v>130</v>
      </c>
      <c r="K56" s="84" t="s">
        <v>128</v>
      </c>
      <c r="L56" s="84" t="s">
        <v>129</v>
      </c>
      <c r="M56" s="84" t="s">
        <v>128</v>
      </c>
      <c r="N56" s="84" t="s">
        <v>127</v>
      </c>
      <c r="O56" s="84" t="s">
        <v>126</v>
      </c>
      <c r="P56" s="84" t="s">
        <v>126</v>
      </c>
      <c r="Q56" s="84">
        <v>24598</v>
      </c>
      <c r="R56" s="84">
        <v>0</v>
      </c>
      <c r="S56" s="84">
        <v>0</v>
      </c>
      <c r="T56" s="84">
        <v>954741.96</v>
      </c>
      <c r="U56" s="84">
        <v>0</v>
      </c>
      <c r="V56" s="84">
        <v>46929.41</v>
      </c>
      <c r="W56" s="84">
        <v>0</v>
      </c>
      <c r="X56" s="84">
        <v>51385.05</v>
      </c>
      <c r="Y56" s="84">
        <v>5000</v>
      </c>
      <c r="Z56" s="84">
        <v>87672.84</v>
      </c>
      <c r="AA56" s="84">
        <v>0</v>
      </c>
      <c r="AB56" s="84">
        <v>38106.629999999997</v>
      </c>
      <c r="AC56" s="84">
        <v>19559.169999999998</v>
      </c>
      <c r="AD56" s="84">
        <v>0</v>
      </c>
      <c r="AE56" s="84">
        <v>0</v>
      </c>
      <c r="AF56" s="84">
        <v>16012.95</v>
      </c>
      <c r="AG56" s="84">
        <v>32280.48</v>
      </c>
      <c r="AH56" s="84">
        <v>0</v>
      </c>
      <c r="AI56" s="84">
        <v>0</v>
      </c>
      <c r="AJ56" s="84">
        <v>0</v>
      </c>
      <c r="AK56" s="84">
        <v>0</v>
      </c>
      <c r="AL56" s="84">
        <v>2682.5</v>
      </c>
      <c r="AM56" s="84">
        <v>9222.5</v>
      </c>
      <c r="AN56" s="84">
        <v>47457.33</v>
      </c>
      <c r="AO56" s="84">
        <v>624593.66</v>
      </c>
      <c r="AP56" s="84">
        <v>3110.18</v>
      </c>
      <c r="AQ56" s="84">
        <v>182084.31</v>
      </c>
      <c r="AR56" s="84">
        <v>34786.559999999998</v>
      </c>
      <c r="AS56" s="84">
        <v>53578.400000000001</v>
      </c>
      <c r="AT56" s="84">
        <v>0</v>
      </c>
      <c r="AU56" s="84">
        <v>48725.02</v>
      </c>
      <c r="AV56" s="84">
        <v>3569.47</v>
      </c>
      <c r="AW56" s="84">
        <v>7634.74</v>
      </c>
      <c r="AX56" s="84">
        <v>7183.35</v>
      </c>
      <c r="AY56" s="84">
        <v>0</v>
      </c>
      <c r="AZ56" s="84">
        <v>27739.53</v>
      </c>
      <c r="BA56" s="84">
        <v>1002.72</v>
      </c>
      <c r="BB56" s="84">
        <v>18721.38</v>
      </c>
      <c r="BC56" s="84">
        <v>4168.12</v>
      </c>
      <c r="BD56" s="84">
        <v>27051.71</v>
      </c>
      <c r="BE56" s="84">
        <v>3068</v>
      </c>
      <c r="BF56" s="84">
        <v>7215.73</v>
      </c>
      <c r="BG56" s="84">
        <v>38961.46</v>
      </c>
      <c r="BH56" s="84">
        <v>20196.96</v>
      </c>
      <c r="BI56" s="84">
        <v>0</v>
      </c>
      <c r="BJ56" s="84">
        <v>16006.69</v>
      </c>
      <c r="BK56" s="84">
        <v>7966.06</v>
      </c>
      <c r="BL56" s="84">
        <v>12694.83</v>
      </c>
      <c r="BM56" s="84">
        <v>57345.22</v>
      </c>
      <c r="BN56" s="84">
        <v>11849</v>
      </c>
      <c r="BO56" s="84">
        <v>48989.35</v>
      </c>
      <c r="BP56" s="84">
        <v>35769.879999999997</v>
      </c>
      <c r="BQ56" s="84">
        <v>0</v>
      </c>
      <c r="BR56" s="84">
        <v>0</v>
      </c>
      <c r="BS56" s="84">
        <v>0</v>
      </c>
      <c r="BT56" s="84">
        <v>0</v>
      </c>
      <c r="BU56" s="84">
        <v>0</v>
      </c>
      <c r="BV56" s="84">
        <v>0</v>
      </c>
      <c r="BW56" s="84">
        <v>0</v>
      </c>
      <c r="BX56" s="84">
        <v>0</v>
      </c>
      <c r="BY56" s="84">
        <v>1</v>
      </c>
      <c r="BZ56" s="84">
        <v>0</v>
      </c>
      <c r="CA56" s="125">
        <v>0</v>
      </c>
      <c r="CB56" s="126"/>
      <c r="CC56" s="84">
        <v>0</v>
      </c>
      <c r="CD56" s="84">
        <v>0</v>
      </c>
      <c r="CE56" s="84">
        <v>12491</v>
      </c>
      <c r="CF56" s="84">
        <v>19145</v>
      </c>
      <c r="CG56" s="84">
        <v>0</v>
      </c>
      <c r="CH56" s="84">
        <v>0</v>
      </c>
      <c r="CI56" s="84">
        <v>0</v>
      </c>
      <c r="CJ56" s="85">
        <v>0</v>
      </c>
      <c r="CK56" s="86">
        <f t="shared" si="0"/>
        <v>31636</v>
      </c>
      <c r="CL56" s="86">
        <f t="shared" si="1"/>
        <v>0</v>
      </c>
    </row>
    <row r="57" spans="1:90" ht="26.4" x14ac:dyDescent="0.3">
      <c r="A57" s="84">
        <v>302</v>
      </c>
      <c r="B57" s="84">
        <v>3315</v>
      </c>
      <c r="C57" s="84" t="s">
        <v>166</v>
      </c>
      <c r="D57" s="84" t="s">
        <v>133</v>
      </c>
      <c r="E57" s="84"/>
      <c r="F57" s="84" t="s">
        <v>132</v>
      </c>
      <c r="G57" s="84">
        <v>0</v>
      </c>
      <c r="H57" s="84">
        <v>0</v>
      </c>
      <c r="I57" s="84" t="s">
        <v>633</v>
      </c>
      <c r="J57" s="84" t="s">
        <v>130</v>
      </c>
      <c r="K57" s="84" t="s">
        <v>128</v>
      </c>
      <c r="L57" s="84" t="s">
        <v>129</v>
      </c>
      <c r="M57" s="84" t="s">
        <v>128</v>
      </c>
      <c r="N57" s="84" t="s">
        <v>127</v>
      </c>
      <c r="O57" s="84" t="s">
        <v>126</v>
      </c>
      <c r="P57" s="84" t="s">
        <v>126</v>
      </c>
      <c r="Q57" s="84">
        <v>148532.57999999999</v>
      </c>
      <c r="R57" s="84">
        <v>0</v>
      </c>
      <c r="S57" s="84">
        <v>0</v>
      </c>
      <c r="T57" s="84">
        <v>948453.48</v>
      </c>
      <c r="U57" s="84">
        <v>0</v>
      </c>
      <c r="V57" s="84">
        <v>18036.650000000001</v>
      </c>
      <c r="W57" s="84">
        <v>0</v>
      </c>
      <c r="X57" s="84">
        <v>20175</v>
      </c>
      <c r="Y57" s="84">
        <v>0</v>
      </c>
      <c r="Z57" s="84">
        <v>3000</v>
      </c>
      <c r="AA57" s="84">
        <v>11233.2</v>
      </c>
      <c r="AB57" s="84">
        <v>35690.68</v>
      </c>
      <c r="AC57" s="84">
        <v>36772.71</v>
      </c>
      <c r="AD57" s="84">
        <v>5525</v>
      </c>
      <c r="AE57" s="84">
        <v>0</v>
      </c>
      <c r="AF57" s="84">
        <v>23120.5</v>
      </c>
      <c r="AG57" s="84">
        <v>55568.98</v>
      </c>
      <c r="AH57" s="84">
        <v>0</v>
      </c>
      <c r="AI57" s="84">
        <v>0</v>
      </c>
      <c r="AJ57" s="84">
        <v>0</v>
      </c>
      <c r="AK57" s="84">
        <v>0</v>
      </c>
      <c r="AL57" s="84">
        <v>2032.5</v>
      </c>
      <c r="AM57" s="84">
        <v>6930</v>
      </c>
      <c r="AN57" s="84">
        <v>52624.5</v>
      </c>
      <c r="AO57" s="84">
        <v>631330.71</v>
      </c>
      <c r="AP57" s="84">
        <v>0</v>
      </c>
      <c r="AQ57" s="84">
        <v>188790.23</v>
      </c>
      <c r="AR57" s="84">
        <v>36634.160000000003</v>
      </c>
      <c r="AS57" s="84">
        <v>56219</v>
      </c>
      <c r="AT57" s="84">
        <v>0</v>
      </c>
      <c r="AU57" s="84">
        <v>71825.5</v>
      </c>
      <c r="AV57" s="84">
        <v>118.45</v>
      </c>
      <c r="AW57" s="84">
        <v>1729.98</v>
      </c>
      <c r="AX57" s="84">
        <v>6404.79</v>
      </c>
      <c r="AY57" s="84">
        <v>2337.3000000000002</v>
      </c>
      <c r="AZ57" s="84">
        <v>7784.89</v>
      </c>
      <c r="BA57" s="84">
        <v>0</v>
      </c>
      <c r="BB57" s="84">
        <v>3878.64</v>
      </c>
      <c r="BC57" s="84">
        <v>2776.78</v>
      </c>
      <c r="BD57" s="84">
        <v>14029</v>
      </c>
      <c r="BE57" s="84">
        <v>3430.4</v>
      </c>
      <c r="BF57" s="84">
        <v>15017.27</v>
      </c>
      <c r="BG57" s="84">
        <v>59827.41</v>
      </c>
      <c r="BH57" s="84">
        <v>10220.66</v>
      </c>
      <c r="BI57" s="84">
        <v>0</v>
      </c>
      <c r="BJ57" s="84">
        <v>6031.07</v>
      </c>
      <c r="BK57" s="84">
        <v>4496.96</v>
      </c>
      <c r="BL57" s="84">
        <v>11148.53</v>
      </c>
      <c r="BM57" s="84">
        <v>61710.19</v>
      </c>
      <c r="BN57" s="84">
        <v>5784.46</v>
      </c>
      <c r="BO57" s="84">
        <v>8570.9699999999993</v>
      </c>
      <c r="BP57" s="84">
        <v>28023.01</v>
      </c>
      <c r="BQ57" s="84">
        <v>0</v>
      </c>
      <c r="BR57" s="84">
        <v>0</v>
      </c>
      <c r="BS57" s="84">
        <v>35766.33</v>
      </c>
      <c r="BT57" s="84">
        <v>0</v>
      </c>
      <c r="BU57" s="84">
        <v>0</v>
      </c>
      <c r="BV57" s="84">
        <v>0</v>
      </c>
      <c r="BW57" s="84">
        <v>0</v>
      </c>
      <c r="BX57" s="84">
        <v>6245</v>
      </c>
      <c r="BY57" s="84">
        <v>1</v>
      </c>
      <c r="BZ57" s="84">
        <v>0</v>
      </c>
      <c r="CA57" s="125">
        <v>0</v>
      </c>
      <c r="CB57" s="126"/>
      <c r="CC57" s="84">
        <v>0</v>
      </c>
      <c r="CD57" s="84">
        <v>6245.4</v>
      </c>
      <c r="CE57" s="84">
        <v>10980</v>
      </c>
      <c r="CF57" s="84">
        <v>82829</v>
      </c>
      <c r="CG57" s="84">
        <v>0</v>
      </c>
      <c r="CH57" s="84">
        <v>0</v>
      </c>
      <c r="CI57" s="84">
        <v>0</v>
      </c>
      <c r="CJ57" s="85">
        <v>0</v>
      </c>
      <c r="CK57" s="86">
        <f t="shared" si="0"/>
        <v>93809</v>
      </c>
      <c r="CL57" s="86">
        <f t="shared" si="1"/>
        <v>0</v>
      </c>
    </row>
    <row r="58" spans="1:90" ht="26.4" x14ac:dyDescent="0.3">
      <c r="A58" s="84">
        <v>302</v>
      </c>
      <c r="B58" s="84">
        <v>3316</v>
      </c>
      <c r="C58" s="84" t="s">
        <v>165</v>
      </c>
      <c r="D58" s="84" t="s">
        <v>133</v>
      </c>
      <c r="E58" s="84"/>
      <c r="F58" s="84" t="s">
        <v>132</v>
      </c>
      <c r="G58" s="84">
        <v>0</v>
      </c>
      <c r="H58" s="84">
        <v>0</v>
      </c>
      <c r="I58" s="84" t="s">
        <v>633</v>
      </c>
      <c r="J58" s="84" t="s">
        <v>130</v>
      </c>
      <c r="K58" s="84" t="s">
        <v>128</v>
      </c>
      <c r="L58" s="84" t="s">
        <v>129</v>
      </c>
      <c r="M58" s="84" t="s">
        <v>128</v>
      </c>
      <c r="N58" s="84" t="s">
        <v>127</v>
      </c>
      <c r="O58" s="84" t="s">
        <v>126</v>
      </c>
      <c r="P58" s="84" t="s">
        <v>126</v>
      </c>
      <c r="Q58" s="84">
        <v>47709.62</v>
      </c>
      <c r="R58" s="84">
        <v>0</v>
      </c>
      <c r="S58" s="84">
        <v>0</v>
      </c>
      <c r="T58" s="84">
        <v>968920.29</v>
      </c>
      <c r="U58" s="84">
        <v>0</v>
      </c>
      <c r="V58" s="84">
        <v>56311.09</v>
      </c>
      <c r="W58" s="84">
        <v>0</v>
      </c>
      <c r="X58" s="84">
        <v>31519.98</v>
      </c>
      <c r="Y58" s="84">
        <v>1449</v>
      </c>
      <c r="Z58" s="84">
        <v>35180.9</v>
      </c>
      <c r="AA58" s="84">
        <v>0</v>
      </c>
      <c r="AB58" s="84">
        <v>29265.29</v>
      </c>
      <c r="AC58" s="84">
        <v>20033.55</v>
      </c>
      <c r="AD58" s="84">
        <v>0</v>
      </c>
      <c r="AE58" s="84">
        <v>0</v>
      </c>
      <c r="AF58" s="84">
        <v>20844.21</v>
      </c>
      <c r="AG58" s="84">
        <v>3449</v>
      </c>
      <c r="AH58" s="84">
        <v>0</v>
      </c>
      <c r="AI58" s="84">
        <v>0</v>
      </c>
      <c r="AJ58" s="84">
        <v>0</v>
      </c>
      <c r="AK58" s="84">
        <v>0</v>
      </c>
      <c r="AL58" s="84">
        <v>4673.83</v>
      </c>
      <c r="AM58" s="84">
        <v>7060</v>
      </c>
      <c r="AN58" s="84">
        <v>54190.57</v>
      </c>
      <c r="AO58" s="84">
        <v>618049.97</v>
      </c>
      <c r="AP58" s="84">
        <v>0</v>
      </c>
      <c r="AQ58" s="84">
        <v>170981.2</v>
      </c>
      <c r="AR58" s="84">
        <v>26919.88</v>
      </c>
      <c r="AS58" s="84">
        <v>47865.82</v>
      </c>
      <c r="AT58" s="84">
        <v>0</v>
      </c>
      <c r="AU58" s="84">
        <v>22148.91</v>
      </c>
      <c r="AV58" s="84">
        <v>3782.5</v>
      </c>
      <c r="AW58" s="84">
        <v>3617.57</v>
      </c>
      <c r="AX58" s="84">
        <v>347.68</v>
      </c>
      <c r="AY58" s="84">
        <v>900</v>
      </c>
      <c r="AZ58" s="84">
        <v>11109.93</v>
      </c>
      <c r="BA58" s="84">
        <v>245.74</v>
      </c>
      <c r="BB58" s="84">
        <v>10686.52</v>
      </c>
      <c r="BC58" s="84">
        <v>2163.96</v>
      </c>
      <c r="BD58" s="84">
        <v>17968.919999999998</v>
      </c>
      <c r="BE58" s="84">
        <v>0</v>
      </c>
      <c r="BF58" s="84">
        <v>10873.71</v>
      </c>
      <c r="BG58" s="84">
        <v>58388.17</v>
      </c>
      <c r="BH58" s="84">
        <v>9407.6200000000008</v>
      </c>
      <c r="BI58" s="84">
        <v>0</v>
      </c>
      <c r="BJ58" s="84">
        <v>7197.05</v>
      </c>
      <c r="BK58" s="84">
        <v>10181.25</v>
      </c>
      <c r="BL58" s="84">
        <v>8781.36</v>
      </c>
      <c r="BM58" s="84">
        <v>53202.66</v>
      </c>
      <c r="BN58" s="84">
        <v>28957.5</v>
      </c>
      <c r="BO58" s="84">
        <v>61692.54</v>
      </c>
      <c r="BP58" s="84">
        <v>59964.15</v>
      </c>
      <c r="BQ58" s="84">
        <v>0</v>
      </c>
      <c r="BR58" s="84">
        <v>0</v>
      </c>
      <c r="BS58" s="84">
        <v>0</v>
      </c>
      <c r="BT58" s="84">
        <v>0</v>
      </c>
      <c r="BU58" s="84">
        <v>0</v>
      </c>
      <c r="BV58" s="84">
        <v>0</v>
      </c>
      <c r="BW58" s="84">
        <v>0</v>
      </c>
      <c r="BX58" s="84">
        <v>0</v>
      </c>
      <c r="BY58" s="84">
        <v>1</v>
      </c>
      <c r="BZ58" s="84">
        <v>0</v>
      </c>
      <c r="CA58" s="125">
        <v>0</v>
      </c>
      <c r="CB58" s="126"/>
      <c r="CC58" s="84">
        <v>0</v>
      </c>
      <c r="CD58" s="84">
        <v>0</v>
      </c>
      <c r="CE58" s="84">
        <v>35173</v>
      </c>
      <c r="CF58" s="84">
        <v>0</v>
      </c>
      <c r="CG58" s="84">
        <v>0</v>
      </c>
      <c r="CH58" s="84">
        <v>0</v>
      </c>
      <c r="CI58" s="84">
        <v>0</v>
      </c>
      <c r="CJ58" s="85">
        <v>0</v>
      </c>
      <c r="CK58" s="86">
        <f t="shared" si="0"/>
        <v>35173</v>
      </c>
      <c r="CL58" s="86">
        <f t="shared" si="1"/>
        <v>0</v>
      </c>
    </row>
    <row r="59" spans="1:90" ht="26.4" x14ac:dyDescent="0.3">
      <c r="A59" s="84">
        <v>302</v>
      </c>
      <c r="B59" s="84">
        <v>3317</v>
      </c>
      <c r="C59" s="84" t="s">
        <v>164</v>
      </c>
      <c r="D59" s="84" t="s">
        <v>133</v>
      </c>
      <c r="E59" s="84"/>
      <c r="F59" s="84" t="s">
        <v>132</v>
      </c>
      <c r="G59" s="84">
        <v>0</v>
      </c>
      <c r="H59" s="84">
        <v>1</v>
      </c>
      <c r="I59" s="84" t="s">
        <v>633</v>
      </c>
      <c r="J59" s="84" t="s">
        <v>130</v>
      </c>
      <c r="K59" s="84" t="s">
        <v>128</v>
      </c>
      <c r="L59" s="84" t="s">
        <v>129</v>
      </c>
      <c r="M59" s="84" t="s">
        <v>128</v>
      </c>
      <c r="N59" s="84" t="s">
        <v>127</v>
      </c>
      <c r="O59" s="84" t="s">
        <v>126</v>
      </c>
      <c r="P59" s="84" t="s">
        <v>126</v>
      </c>
      <c r="Q59" s="84">
        <v>151052</v>
      </c>
      <c r="R59" s="84">
        <v>0</v>
      </c>
      <c r="S59" s="84">
        <v>0</v>
      </c>
      <c r="T59" s="84">
        <v>1179831.7</v>
      </c>
      <c r="U59" s="84">
        <v>0</v>
      </c>
      <c r="V59" s="84">
        <v>69021.350000000006</v>
      </c>
      <c r="W59" s="84">
        <v>0</v>
      </c>
      <c r="X59" s="84">
        <v>70559.94</v>
      </c>
      <c r="Y59" s="84">
        <v>3475</v>
      </c>
      <c r="Z59" s="84">
        <v>3950</v>
      </c>
      <c r="AA59" s="84">
        <v>2347.5</v>
      </c>
      <c r="AB59" s="84">
        <v>34744.980000000003</v>
      </c>
      <c r="AC59" s="84">
        <v>35613.599999999999</v>
      </c>
      <c r="AD59" s="84">
        <v>7896</v>
      </c>
      <c r="AE59" s="84">
        <v>2760</v>
      </c>
      <c r="AF59" s="84">
        <v>4091</v>
      </c>
      <c r="AG59" s="84">
        <v>30177.07</v>
      </c>
      <c r="AH59" s="84">
        <v>0</v>
      </c>
      <c r="AI59" s="84">
        <v>0</v>
      </c>
      <c r="AJ59" s="84">
        <v>0</v>
      </c>
      <c r="AK59" s="84">
        <v>483.35</v>
      </c>
      <c r="AL59" s="84">
        <v>6105.62</v>
      </c>
      <c r="AM59" s="84">
        <v>7060</v>
      </c>
      <c r="AN59" s="84">
        <v>41702.83</v>
      </c>
      <c r="AO59" s="84">
        <v>622264.31999999995</v>
      </c>
      <c r="AP59" s="84">
        <v>57875.35</v>
      </c>
      <c r="AQ59" s="84">
        <v>365804.38</v>
      </c>
      <c r="AR59" s="84">
        <v>28052.21</v>
      </c>
      <c r="AS59" s="84">
        <v>57814.31</v>
      </c>
      <c r="AT59" s="84">
        <v>0</v>
      </c>
      <c r="AU59" s="84">
        <v>39941.89</v>
      </c>
      <c r="AV59" s="84">
        <v>13304.11</v>
      </c>
      <c r="AW59" s="84">
        <v>3613.55</v>
      </c>
      <c r="AX59" s="84">
        <v>6704.74</v>
      </c>
      <c r="AY59" s="84">
        <v>0</v>
      </c>
      <c r="AZ59" s="84">
        <v>21742.68</v>
      </c>
      <c r="BA59" s="84">
        <v>7678.66</v>
      </c>
      <c r="BB59" s="84">
        <v>40894.089999999997</v>
      </c>
      <c r="BC59" s="84">
        <v>1010.22</v>
      </c>
      <c r="BD59" s="84">
        <v>27555.91</v>
      </c>
      <c r="BE59" s="84">
        <v>-3900</v>
      </c>
      <c r="BF59" s="84">
        <v>10301.719999999999</v>
      </c>
      <c r="BG59" s="84">
        <v>33872.269999999997</v>
      </c>
      <c r="BH59" s="84">
        <v>12440.87</v>
      </c>
      <c r="BI59" s="84">
        <v>0</v>
      </c>
      <c r="BJ59" s="84">
        <v>10090.93</v>
      </c>
      <c r="BK59" s="84">
        <v>7457.47</v>
      </c>
      <c r="BL59" s="84">
        <v>7096.95</v>
      </c>
      <c r="BM59" s="84">
        <v>80426.17</v>
      </c>
      <c r="BN59" s="84">
        <v>28597.37</v>
      </c>
      <c r="BO59" s="84">
        <v>43604.24</v>
      </c>
      <c r="BP59" s="84">
        <v>23373</v>
      </c>
      <c r="BQ59" s="84">
        <v>0</v>
      </c>
      <c r="BR59" s="84">
        <v>0</v>
      </c>
      <c r="BS59" s="84">
        <v>0</v>
      </c>
      <c r="BT59" s="84">
        <v>2791</v>
      </c>
      <c r="BU59" s="84">
        <v>0</v>
      </c>
      <c r="BV59" s="84">
        <v>0</v>
      </c>
      <c r="BW59" s="84">
        <v>0</v>
      </c>
      <c r="BX59" s="84">
        <v>0</v>
      </c>
      <c r="BY59" s="84">
        <v>1</v>
      </c>
      <c r="BZ59" s="84">
        <v>0</v>
      </c>
      <c r="CA59" s="125">
        <v>0</v>
      </c>
      <c r="CB59" s="126"/>
      <c r="CC59" s="84">
        <v>0</v>
      </c>
      <c r="CD59" s="84">
        <v>0</v>
      </c>
      <c r="CE59" s="84">
        <v>103254</v>
      </c>
      <c r="CF59" s="84">
        <v>0</v>
      </c>
      <c r="CG59" s="84">
        <v>0</v>
      </c>
      <c r="CH59" s="84">
        <v>0</v>
      </c>
      <c r="CI59" s="84">
        <v>-2791</v>
      </c>
      <c r="CJ59" s="85">
        <v>0</v>
      </c>
      <c r="CK59" s="86">
        <f t="shared" si="0"/>
        <v>100463</v>
      </c>
      <c r="CL59" s="86">
        <f t="shared" si="1"/>
        <v>0</v>
      </c>
    </row>
    <row r="60" spans="1:90" ht="26.4" x14ac:dyDescent="0.3">
      <c r="A60" s="84">
        <v>302</v>
      </c>
      <c r="B60" s="84">
        <v>3500</v>
      </c>
      <c r="C60" s="84" t="s">
        <v>163</v>
      </c>
      <c r="D60" s="84" t="s">
        <v>133</v>
      </c>
      <c r="E60" s="84"/>
      <c r="F60" s="84" t="s">
        <v>132</v>
      </c>
      <c r="G60" s="84">
        <v>0</v>
      </c>
      <c r="H60" s="84">
        <v>0</v>
      </c>
      <c r="I60" s="84" t="s">
        <v>633</v>
      </c>
      <c r="J60" s="84" t="s">
        <v>130</v>
      </c>
      <c r="K60" s="84" t="s">
        <v>128</v>
      </c>
      <c r="L60" s="84" t="s">
        <v>129</v>
      </c>
      <c r="M60" s="84" t="s">
        <v>128</v>
      </c>
      <c r="N60" s="84" t="s">
        <v>127</v>
      </c>
      <c r="O60" s="84" t="s">
        <v>126</v>
      </c>
      <c r="P60" s="84" t="s">
        <v>126</v>
      </c>
      <c r="Q60" s="84">
        <v>112882.12</v>
      </c>
      <c r="R60" s="84">
        <v>0</v>
      </c>
      <c r="S60" s="84">
        <v>0</v>
      </c>
      <c r="T60" s="84">
        <v>808949.72</v>
      </c>
      <c r="U60" s="84">
        <v>0</v>
      </c>
      <c r="V60" s="84">
        <v>19566.98</v>
      </c>
      <c r="W60" s="84">
        <v>0</v>
      </c>
      <c r="X60" s="84">
        <v>19139.97</v>
      </c>
      <c r="Y60" s="84">
        <v>6667</v>
      </c>
      <c r="Z60" s="84">
        <v>2340</v>
      </c>
      <c r="AA60" s="84">
        <v>0</v>
      </c>
      <c r="AB60" s="84">
        <v>16603.38</v>
      </c>
      <c r="AC60" s="84">
        <v>0</v>
      </c>
      <c r="AD60" s="84">
        <v>0</v>
      </c>
      <c r="AE60" s="84">
        <v>3325</v>
      </c>
      <c r="AF60" s="84">
        <v>1212</v>
      </c>
      <c r="AG60" s="84">
        <v>585.5</v>
      </c>
      <c r="AH60" s="84">
        <v>0</v>
      </c>
      <c r="AI60" s="84">
        <v>0</v>
      </c>
      <c r="AJ60" s="84">
        <v>0</v>
      </c>
      <c r="AK60" s="84">
        <v>0</v>
      </c>
      <c r="AL60" s="84">
        <v>0</v>
      </c>
      <c r="AM60" s="84">
        <v>6141.88</v>
      </c>
      <c r="AN60" s="84">
        <v>57971.17</v>
      </c>
      <c r="AO60" s="84">
        <v>603387.81999999995</v>
      </c>
      <c r="AP60" s="84">
        <v>0</v>
      </c>
      <c r="AQ60" s="84">
        <v>187590.99</v>
      </c>
      <c r="AR60" s="84">
        <v>15262.91</v>
      </c>
      <c r="AS60" s="84">
        <v>39998.160000000003</v>
      </c>
      <c r="AT60" s="84">
        <v>0</v>
      </c>
      <c r="AU60" s="84">
        <v>1922.77</v>
      </c>
      <c r="AV60" s="84">
        <v>418.75</v>
      </c>
      <c r="AW60" s="84">
        <v>224.17</v>
      </c>
      <c r="AX60" s="84">
        <v>211.56</v>
      </c>
      <c r="AY60" s="84">
        <v>0</v>
      </c>
      <c r="AZ60" s="84">
        <v>14727.1</v>
      </c>
      <c r="BA60" s="84">
        <v>0</v>
      </c>
      <c r="BB60" s="84">
        <v>13491.91</v>
      </c>
      <c r="BC60" s="84">
        <v>1297.25</v>
      </c>
      <c r="BD60" s="84">
        <v>12041.88</v>
      </c>
      <c r="BE60" s="84">
        <v>2457.6</v>
      </c>
      <c r="BF60" s="84">
        <v>3441.38</v>
      </c>
      <c r="BG60" s="84">
        <v>10105.17</v>
      </c>
      <c r="BH60" s="84">
        <v>8439.58</v>
      </c>
      <c r="BI60" s="84">
        <v>0</v>
      </c>
      <c r="BJ60" s="84">
        <v>7055.22</v>
      </c>
      <c r="BK60" s="84">
        <v>6128.79</v>
      </c>
      <c r="BL60" s="84">
        <v>4573.99</v>
      </c>
      <c r="BM60" s="84">
        <v>38833.199999999997</v>
      </c>
      <c r="BN60" s="84">
        <v>14530.82</v>
      </c>
      <c r="BO60" s="84">
        <v>45000.800000000003</v>
      </c>
      <c r="BP60" s="84">
        <v>14898.85</v>
      </c>
      <c r="BQ60" s="84">
        <v>0</v>
      </c>
      <c r="BR60" s="84">
        <v>0</v>
      </c>
      <c r="BS60" s="84">
        <v>0</v>
      </c>
      <c r="BT60" s="84">
        <v>0</v>
      </c>
      <c r="BU60" s="84">
        <v>0</v>
      </c>
      <c r="BV60" s="84">
        <v>0</v>
      </c>
      <c r="BW60" s="84">
        <v>0</v>
      </c>
      <c r="BX60" s="84">
        <v>0</v>
      </c>
      <c r="BY60" s="84">
        <v>1</v>
      </c>
      <c r="BZ60" s="84">
        <v>0</v>
      </c>
      <c r="CA60" s="125">
        <v>0</v>
      </c>
      <c r="CB60" s="126"/>
      <c r="CC60" s="84">
        <v>0</v>
      </c>
      <c r="CD60" s="84">
        <v>0</v>
      </c>
      <c r="CE60" s="84">
        <v>9344</v>
      </c>
      <c r="CF60" s="84">
        <v>0</v>
      </c>
      <c r="CG60" s="84">
        <v>0</v>
      </c>
      <c r="CH60" s="84">
        <v>0</v>
      </c>
      <c r="CI60" s="84">
        <v>0</v>
      </c>
      <c r="CJ60" s="85">
        <v>0</v>
      </c>
      <c r="CK60" s="86">
        <f t="shared" si="0"/>
        <v>9344</v>
      </c>
      <c r="CL60" s="86">
        <f t="shared" si="1"/>
        <v>0</v>
      </c>
    </row>
    <row r="61" spans="1:90" ht="26.4" x14ac:dyDescent="0.3">
      <c r="A61" s="84">
        <v>302</v>
      </c>
      <c r="B61" s="84">
        <v>3501</v>
      </c>
      <c r="C61" s="84" t="s">
        <v>162</v>
      </c>
      <c r="D61" s="84" t="s">
        <v>133</v>
      </c>
      <c r="E61" s="84"/>
      <c r="F61" s="84" t="s">
        <v>132</v>
      </c>
      <c r="G61" s="84">
        <v>0</v>
      </c>
      <c r="H61" s="84">
        <v>1</v>
      </c>
      <c r="I61" s="84" t="s">
        <v>633</v>
      </c>
      <c r="J61" s="84" t="s">
        <v>130</v>
      </c>
      <c r="K61" s="84" t="s">
        <v>128</v>
      </c>
      <c r="L61" s="84" t="s">
        <v>129</v>
      </c>
      <c r="M61" s="84" t="s">
        <v>128</v>
      </c>
      <c r="N61" s="84" t="s">
        <v>127</v>
      </c>
      <c r="O61" s="84" t="s">
        <v>126</v>
      </c>
      <c r="P61" s="84" t="s">
        <v>126</v>
      </c>
      <c r="Q61" s="84">
        <v>60000.26</v>
      </c>
      <c r="R61" s="84">
        <v>0</v>
      </c>
      <c r="S61" s="84">
        <v>0</v>
      </c>
      <c r="T61" s="84">
        <v>1094521.6299999999</v>
      </c>
      <c r="U61" s="84">
        <v>0</v>
      </c>
      <c r="V61" s="84">
        <v>45077.56</v>
      </c>
      <c r="W61" s="84">
        <v>0</v>
      </c>
      <c r="X61" s="84">
        <v>48664.85</v>
      </c>
      <c r="Y61" s="84">
        <v>0</v>
      </c>
      <c r="Z61" s="84">
        <v>52761.32</v>
      </c>
      <c r="AA61" s="84">
        <v>754.66</v>
      </c>
      <c r="AB61" s="84">
        <v>27409.38</v>
      </c>
      <c r="AC61" s="84">
        <v>21203.23</v>
      </c>
      <c r="AD61" s="84">
        <v>3495</v>
      </c>
      <c r="AE61" s="84">
        <v>535</v>
      </c>
      <c r="AF61" s="84">
        <v>19311.240000000002</v>
      </c>
      <c r="AG61" s="84">
        <v>21304.34</v>
      </c>
      <c r="AH61" s="84">
        <v>0</v>
      </c>
      <c r="AI61" s="84">
        <v>0</v>
      </c>
      <c r="AJ61" s="84">
        <v>0</v>
      </c>
      <c r="AK61" s="84">
        <v>0</v>
      </c>
      <c r="AL61" s="84">
        <v>0</v>
      </c>
      <c r="AM61" s="84">
        <v>0</v>
      </c>
      <c r="AN61" s="84">
        <v>56715.45</v>
      </c>
      <c r="AO61" s="84">
        <v>715235.4</v>
      </c>
      <c r="AP61" s="84">
        <v>0</v>
      </c>
      <c r="AQ61" s="84">
        <v>214774.01</v>
      </c>
      <c r="AR61" s="84">
        <v>69522.09</v>
      </c>
      <c r="AS61" s="84">
        <v>72505.47</v>
      </c>
      <c r="AT61" s="84">
        <v>0</v>
      </c>
      <c r="AU61" s="84">
        <v>35425.39</v>
      </c>
      <c r="AV61" s="84">
        <v>7389.97</v>
      </c>
      <c r="AW61" s="84">
        <v>7752.78</v>
      </c>
      <c r="AX61" s="84">
        <v>7982.25</v>
      </c>
      <c r="AY61" s="84">
        <v>0</v>
      </c>
      <c r="AZ61" s="84">
        <v>14950.65</v>
      </c>
      <c r="BA61" s="84">
        <v>1596.85</v>
      </c>
      <c r="BB61" s="84">
        <v>1786.35</v>
      </c>
      <c r="BC61" s="84">
        <v>8681.33</v>
      </c>
      <c r="BD61" s="84">
        <v>24306.85</v>
      </c>
      <c r="BE61" s="84">
        <v>3826</v>
      </c>
      <c r="BF61" s="84">
        <v>7736.48</v>
      </c>
      <c r="BG61" s="84">
        <v>49082.6</v>
      </c>
      <c r="BH61" s="84">
        <v>15731.16</v>
      </c>
      <c r="BI61" s="84">
        <v>0</v>
      </c>
      <c r="BJ61" s="84">
        <v>24038.21</v>
      </c>
      <c r="BK61" s="84">
        <v>9005.41</v>
      </c>
      <c r="BL61" s="84">
        <v>4273.8</v>
      </c>
      <c r="BM61" s="84">
        <v>58620.12</v>
      </c>
      <c r="BN61" s="84">
        <v>61138.38</v>
      </c>
      <c r="BO61" s="84">
        <v>50738.44</v>
      </c>
      <c r="BP61" s="84">
        <v>34792.43</v>
      </c>
      <c r="BQ61" s="84">
        <v>0</v>
      </c>
      <c r="BR61" s="84">
        <v>0</v>
      </c>
      <c r="BS61" s="84">
        <v>0</v>
      </c>
      <c r="BT61" s="84">
        <v>0</v>
      </c>
      <c r="BU61" s="84">
        <v>0</v>
      </c>
      <c r="BV61" s="84">
        <v>0</v>
      </c>
      <c r="BW61" s="84">
        <v>0</v>
      </c>
      <c r="BX61" s="84">
        <v>19335</v>
      </c>
      <c r="BY61" s="84">
        <v>1</v>
      </c>
      <c r="BZ61" s="84">
        <v>0</v>
      </c>
      <c r="CA61" s="125">
        <v>19335.3</v>
      </c>
      <c r="CB61" s="126"/>
      <c r="CC61" s="84">
        <v>0</v>
      </c>
      <c r="CD61" s="84">
        <v>0</v>
      </c>
      <c r="CE61" s="84">
        <v>0</v>
      </c>
      <c r="CF61" s="84">
        <v>-49139</v>
      </c>
      <c r="CG61" s="84">
        <v>0</v>
      </c>
      <c r="CH61" s="84">
        <v>0</v>
      </c>
      <c r="CI61" s="84">
        <v>0</v>
      </c>
      <c r="CJ61" s="85">
        <v>0</v>
      </c>
      <c r="CK61" s="86">
        <f t="shared" si="0"/>
        <v>-49139</v>
      </c>
      <c r="CL61" s="86">
        <f t="shared" si="1"/>
        <v>0</v>
      </c>
    </row>
    <row r="62" spans="1:90" ht="26.4" x14ac:dyDescent="0.3">
      <c r="A62" s="84">
        <v>302</v>
      </c>
      <c r="B62" s="84">
        <v>3502</v>
      </c>
      <c r="C62" s="84" t="s">
        <v>161</v>
      </c>
      <c r="D62" s="84" t="s">
        <v>133</v>
      </c>
      <c r="E62" s="84"/>
      <c r="F62" s="84" t="s">
        <v>132</v>
      </c>
      <c r="G62" s="84">
        <v>0</v>
      </c>
      <c r="H62" s="84">
        <v>0</v>
      </c>
      <c r="I62" s="84" t="s">
        <v>633</v>
      </c>
      <c r="J62" s="84" t="s">
        <v>130</v>
      </c>
      <c r="K62" s="84" t="s">
        <v>128</v>
      </c>
      <c r="L62" s="84" t="s">
        <v>129</v>
      </c>
      <c r="M62" s="84" t="s">
        <v>128</v>
      </c>
      <c r="N62" s="84" t="s">
        <v>127</v>
      </c>
      <c r="O62" s="84" t="s">
        <v>126</v>
      </c>
      <c r="P62" s="84" t="s">
        <v>126</v>
      </c>
      <c r="Q62" s="84">
        <v>566880.97</v>
      </c>
      <c r="R62" s="84">
        <v>0</v>
      </c>
      <c r="S62" s="84">
        <v>1</v>
      </c>
      <c r="T62" s="84">
        <v>1932398</v>
      </c>
      <c r="U62" s="84">
        <v>0</v>
      </c>
      <c r="V62" s="84">
        <v>145316</v>
      </c>
      <c r="W62" s="84">
        <v>0</v>
      </c>
      <c r="X62" s="84">
        <v>121050</v>
      </c>
      <c r="Y62" s="84">
        <v>0</v>
      </c>
      <c r="Z62" s="84">
        <v>1081</v>
      </c>
      <c r="AA62" s="84">
        <v>195</v>
      </c>
      <c r="AB62" s="84">
        <v>20659</v>
      </c>
      <c r="AC62" s="84">
        <v>25475</v>
      </c>
      <c r="AD62" s="84">
        <v>0</v>
      </c>
      <c r="AE62" s="84">
        <v>0</v>
      </c>
      <c r="AF62" s="84">
        <v>19669</v>
      </c>
      <c r="AG62" s="84">
        <v>16543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4">
        <v>0</v>
      </c>
      <c r="AN62" s="84">
        <v>95511</v>
      </c>
      <c r="AO62" s="84">
        <v>1115677</v>
      </c>
      <c r="AP62" s="84">
        <v>0</v>
      </c>
      <c r="AQ62" s="84">
        <v>529074</v>
      </c>
      <c r="AR62" s="84">
        <v>72431</v>
      </c>
      <c r="AS62" s="84">
        <v>57172</v>
      </c>
      <c r="AT62" s="84">
        <v>0</v>
      </c>
      <c r="AU62" s="84">
        <v>20781</v>
      </c>
      <c r="AV62" s="84">
        <v>3609</v>
      </c>
      <c r="AW62" s="84">
        <v>3319</v>
      </c>
      <c r="AX62" s="84">
        <v>602</v>
      </c>
      <c r="AY62" s="84">
        <v>0</v>
      </c>
      <c r="AZ62" s="84">
        <v>14231</v>
      </c>
      <c r="BA62" s="84">
        <v>23</v>
      </c>
      <c r="BB62" s="84">
        <v>2377</v>
      </c>
      <c r="BC62" s="84">
        <v>6542</v>
      </c>
      <c r="BD62" s="84">
        <v>24581</v>
      </c>
      <c r="BE62" s="84">
        <v>6093</v>
      </c>
      <c r="BF62" s="84">
        <v>10488</v>
      </c>
      <c r="BG62" s="84">
        <v>48144</v>
      </c>
      <c r="BH62" s="84">
        <v>15849</v>
      </c>
      <c r="BI62" s="84">
        <v>0</v>
      </c>
      <c r="BJ62" s="84">
        <v>19792</v>
      </c>
      <c r="BK62" s="84">
        <v>13248</v>
      </c>
      <c r="BL62" s="84">
        <v>6109</v>
      </c>
      <c r="BM62" s="84">
        <v>102378</v>
      </c>
      <c r="BN62" s="84">
        <v>3325</v>
      </c>
      <c r="BO62" s="84">
        <v>133032</v>
      </c>
      <c r="BP62" s="84">
        <v>43376</v>
      </c>
      <c r="BQ62" s="84">
        <v>0</v>
      </c>
      <c r="BR62" s="84">
        <v>0</v>
      </c>
      <c r="BS62" s="84">
        <v>72167</v>
      </c>
      <c r="BT62" s="84">
        <v>0</v>
      </c>
      <c r="BU62" s="84">
        <v>0</v>
      </c>
      <c r="BV62" s="84">
        <v>0</v>
      </c>
      <c r="BW62" s="84">
        <v>0</v>
      </c>
      <c r="BX62" s="84">
        <v>20181</v>
      </c>
      <c r="BY62" s="84">
        <v>1</v>
      </c>
      <c r="BZ62" s="84">
        <v>0</v>
      </c>
      <c r="CA62" s="125">
        <v>0</v>
      </c>
      <c r="CB62" s="126"/>
      <c r="CC62" s="84">
        <v>0</v>
      </c>
      <c r="CD62" s="84">
        <v>20181</v>
      </c>
      <c r="CE62" s="84">
        <v>50000</v>
      </c>
      <c r="CF62" s="84">
        <v>570358</v>
      </c>
      <c r="CG62" s="84">
        <v>0</v>
      </c>
      <c r="CH62" s="84">
        <v>0</v>
      </c>
      <c r="CI62" s="84">
        <v>0</v>
      </c>
      <c r="CJ62" s="85">
        <v>0</v>
      </c>
      <c r="CK62" s="86">
        <f t="shared" si="0"/>
        <v>620358</v>
      </c>
      <c r="CL62" s="86">
        <f t="shared" si="1"/>
        <v>0</v>
      </c>
    </row>
    <row r="63" spans="1:90" ht="26.4" x14ac:dyDescent="0.3">
      <c r="A63" s="84">
        <v>302</v>
      </c>
      <c r="B63" s="84">
        <v>3504</v>
      </c>
      <c r="C63" s="84" t="s">
        <v>160</v>
      </c>
      <c r="D63" s="84" t="s">
        <v>133</v>
      </c>
      <c r="E63" s="84"/>
      <c r="F63" s="84" t="s">
        <v>132</v>
      </c>
      <c r="G63" s="84">
        <v>0</v>
      </c>
      <c r="H63" s="84">
        <v>0</v>
      </c>
      <c r="I63" s="84" t="s">
        <v>633</v>
      </c>
      <c r="J63" s="84" t="s">
        <v>130</v>
      </c>
      <c r="K63" s="84" t="s">
        <v>128</v>
      </c>
      <c r="L63" s="84" t="s">
        <v>129</v>
      </c>
      <c r="M63" s="84" t="s">
        <v>128</v>
      </c>
      <c r="N63" s="84" t="s">
        <v>127</v>
      </c>
      <c r="O63" s="84" t="s">
        <v>126</v>
      </c>
      <c r="P63" s="84" t="s">
        <v>126</v>
      </c>
      <c r="Q63" s="84">
        <v>72412.039999999994</v>
      </c>
      <c r="R63" s="84">
        <v>0</v>
      </c>
      <c r="S63" s="84">
        <v>0</v>
      </c>
      <c r="T63" s="84">
        <v>2017750.72</v>
      </c>
      <c r="U63" s="84">
        <v>0</v>
      </c>
      <c r="V63" s="84">
        <v>68902.399999999994</v>
      </c>
      <c r="W63" s="84">
        <v>0</v>
      </c>
      <c r="X63" s="84">
        <v>60140</v>
      </c>
      <c r="Y63" s="84">
        <v>8500</v>
      </c>
      <c r="Z63" s="84">
        <v>1000</v>
      </c>
      <c r="AA63" s="84">
        <v>1820</v>
      </c>
      <c r="AB63" s="84">
        <v>181158.89</v>
      </c>
      <c r="AC63" s="84">
        <v>48690.63</v>
      </c>
      <c r="AD63" s="84">
        <v>3150</v>
      </c>
      <c r="AE63" s="84">
        <v>0</v>
      </c>
      <c r="AF63" s="84">
        <v>18267.79</v>
      </c>
      <c r="AG63" s="84">
        <v>39669.43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v>19661.88</v>
      </c>
      <c r="AN63" s="84">
        <v>89268.33</v>
      </c>
      <c r="AO63" s="84">
        <v>1193401.3999999999</v>
      </c>
      <c r="AP63" s="84">
        <v>0</v>
      </c>
      <c r="AQ63" s="84">
        <v>481752.81</v>
      </c>
      <c r="AR63" s="84">
        <v>27042.14</v>
      </c>
      <c r="AS63" s="84">
        <v>146660.78</v>
      </c>
      <c r="AT63" s="84">
        <v>0</v>
      </c>
      <c r="AU63" s="84">
        <v>67532.3</v>
      </c>
      <c r="AV63" s="84">
        <v>2008.92</v>
      </c>
      <c r="AW63" s="84">
        <v>8616.5</v>
      </c>
      <c r="AX63" s="84">
        <v>11652.6</v>
      </c>
      <c r="AY63" s="84">
        <v>0</v>
      </c>
      <c r="AZ63" s="84">
        <v>16448.150000000001</v>
      </c>
      <c r="BA63" s="84">
        <v>12119.92</v>
      </c>
      <c r="BB63" s="84">
        <v>33189.629999999997</v>
      </c>
      <c r="BC63" s="84">
        <v>6836.64</v>
      </c>
      <c r="BD63" s="84">
        <v>20987.51</v>
      </c>
      <c r="BE63" s="84">
        <v>6668.4</v>
      </c>
      <c r="BF63" s="84">
        <v>13653.27</v>
      </c>
      <c r="BG63" s="84">
        <v>94122.67</v>
      </c>
      <c r="BH63" s="84">
        <v>20985.48</v>
      </c>
      <c r="BI63" s="84">
        <v>0</v>
      </c>
      <c r="BJ63" s="84">
        <v>18322.919999999998</v>
      </c>
      <c r="BK63" s="84">
        <v>15350.87</v>
      </c>
      <c r="BL63" s="84">
        <v>26977.41</v>
      </c>
      <c r="BM63" s="84">
        <v>129112.85</v>
      </c>
      <c r="BN63" s="84">
        <v>18348.02</v>
      </c>
      <c r="BO63" s="84">
        <v>59912.53</v>
      </c>
      <c r="BP63" s="84">
        <v>60496.88</v>
      </c>
      <c r="BQ63" s="84">
        <v>0</v>
      </c>
      <c r="BR63" s="84">
        <v>0</v>
      </c>
      <c r="BS63" s="84">
        <v>23381</v>
      </c>
      <c r="BT63" s="84">
        <v>0</v>
      </c>
      <c r="BU63" s="84">
        <v>0</v>
      </c>
      <c r="BV63" s="84">
        <v>0</v>
      </c>
      <c r="BW63" s="84">
        <v>23381</v>
      </c>
      <c r="BX63" s="84">
        <v>0</v>
      </c>
      <c r="BY63" s="84">
        <v>1</v>
      </c>
      <c r="BZ63" s="84">
        <v>0</v>
      </c>
      <c r="CA63" s="125">
        <v>0</v>
      </c>
      <c r="CB63" s="126"/>
      <c r="CC63" s="84">
        <v>0</v>
      </c>
      <c r="CD63" s="84">
        <v>23381.4</v>
      </c>
      <c r="CE63" s="84">
        <v>40600</v>
      </c>
      <c r="CF63" s="84">
        <v>74210</v>
      </c>
      <c r="CG63" s="84">
        <v>0</v>
      </c>
      <c r="CH63" s="84">
        <v>0</v>
      </c>
      <c r="CI63" s="84">
        <v>0</v>
      </c>
      <c r="CJ63" s="85">
        <v>0</v>
      </c>
      <c r="CK63" s="86">
        <f t="shared" si="0"/>
        <v>114810</v>
      </c>
      <c r="CL63" s="86">
        <f t="shared" si="1"/>
        <v>0</v>
      </c>
    </row>
    <row r="64" spans="1:90" ht="26.4" x14ac:dyDescent="0.3">
      <c r="A64" s="84">
        <v>302</v>
      </c>
      <c r="B64" s="84">
        <v>3506</v>
      </c>
      <c r="C64" s="84" t="s">
        <v>159</v>
      </c>
      <c r="D64" s="84" t="s">
        <v>133</v>
      </c>
      <c r="E64" s="84"/>
      <c r="F64" s="84" t="s">
        <v>132</v>
      </c>
      <c r="G64" s="84">
        <v>0</v>
      </c>
      <c r="H64" s="84">
        <v>0</v>
      </c>
      <c r="I64" s="84" t="s">
        <v>633</v>
      </c>
      <c r="J64" s="84" t="s">
        <v>130</v>
      </c>
      <c r="K64" s="84" t="s">
        <v>128</v>
      </c>
      <c r="L64" s="84" t="s">
        <v>129</v>
      </c>
      <c r="M64" s="84" t="s">
        <v>128</v>
      </c>
      <c r="N64" s="84" t="s">
        <v>127</v>
      </c>
      <c r="O64" s="84" t="s">
        <v>126</v>
      </c>
      <c r="P64" s="84" t="s">
        <v>126</v>
      </c>
      <c r="Q64" s="84">
        <v>198417.17</v>
      </c>
      <c r="R64" s="84">
        <v>0</v>
      </c>
      <c r="S64" s="84">
        <v>0</v>
      </c>
      <c r="T64" s="84">
        <v>1285154.52</v>
      </c>
      <c r="U64" s="84">
        <v>0</v>
      </c>
      <c r="V64" s="84">
        <v>90608.07</v>
      </c>
      <c r="W64" s="84">
        <v>0</v>
      </c>
      <c r="X64" s="84">
        <v>23519.97</v>
      </c>
      <c r="Y64" s="84">
        <v>0</v>
      </c>
      <c r="Z64" s="84">
        <v>2006.02</v>
      </c>
      <c r="AA64" s="84">
        <v>21484.25</v>
      </c>
      <c r="AB64" s="84">
        <v>11297.82</v>
      </c>
      <c r="AC64" s="84">
        <v>20913.48</v>
      </c>
      <c r="AD64" s="84">
        <v>0</v>
      </c>
      <c r="AE64" s="84">
        <v>0</v>
      </c>
      <c r="AF64" s="84">
        <v>6003</v>
      </c>
      <c r="AG64" s="84">
        <v>15750.24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12883.12</v>
      </c>
      <c r="AN64" s="84">
        <v>61730.33</v>
      </c>
      <c r="AO64" s="84">
        <v>745444.9</v>
      </c>
      <c r="AP64" s="84">
        <v>0</v>
      </c>
      <c r="AQ64" s="84">
        <v>352083.82</v>
      </c>
      <c r="AR64" s="84">
        <v>73204.240000000005</v>
      </c>
      <c r="AS64" s="84">
        <v>78778.62</v>
      </c>
      <c r="AT64" s="84">
        <v>0</v>
      </c>
      <c r="AU64" s="84">
        <v>0</v>
      </c>
      <c r="AV64" s="84">
        <v>2291.9899999999998</v>
      </c>
      <c r="AW64" s="84">
        <v>7522.07</v>
      </c>
      <c r="AX64" s="84">
        <v>465.76</v>
      </c>
      <c r="AY64" s="84">
        <v>0</v>
      </c>
      <c r="AZ64" s="84">
        <v>40248.129999999997</v>
      </c>
      <c r="BA64" s="84">
        <v>5018.75</v>
      </c>
      <c r="BB64" s="84">
        <v>5619.08</v>
      </c>
      <c r="BC64" s="84">
        <v>1750.05</v>
      </c>
      <c r="BD64" s="84">
        <v>17115.84</v>
      </c>
      <c r="BE64" s="84">
        <v>3628.2</v>
      </c>
      <c r="BF64" s="84">
        <v>8457.5499999999993</v>
      </c>
      <c r="BG64" s="84">
        <v>23883.09</v>
      </c>
      <c r="BH64" s="84">
        <v>13481.65</v>
      </c>
      <c r="BI64" s="84">
        <v>0</v>
      </c>
      <c r="BJ64" s="84">
        <v>11740.21</v>
      </c>
      <c r="BK64" s="84">
        <v>14970.02</v>
      </c>
      <c r="BL64" s="84">
        <v>11604.1</v>
      </c>
      <c r="BM64" s="84">
        <v>61601.16</v>
      </c>
      <c r="BN64" s="84">
        <v>21398</v>
      </c>
      <c r="BO64" s="84">
        <v>59298.32</v>
      </c>
      <c r="BP64" s="84">
        <v>47782</v>
      </c>
      <c r="BQ64" s="84">
        <v>0</v>
      </c>
      <c r="BR64" s="84">
        <v>0</v>
      </c>
      <c r="BS64" s="84">
        <v>10780</v>
      </c>
      <c r="BT64" s="84">
        <v>0</v>
      </c>
      <c r="BU64" s="84">
        <v>0</v>
      </c>
      <c r="BV64" s="84">
        <v>0</v>
      </c>
      <c r="BW64" s="84">
        <v>18309.95</v>
      </c>
      <c r="BX64" s="84">
        <v>10780</v>
      </c>
      <c r="BY64" s="84">
        <v>1</v>
      </c>
      <c r="BZ64" s="84">
        <v>0</v>
      </c>
      <c r="CA64" s="125">
        <v>0</v>
      </c>
      <c r="CB64" s="126"/>
      <c r="CC64" s="84">
        <v>0</v>
      </c>
      <c r="CD64" s="84">
        <v>29089.95</v>
      </c>
      <c r="CE64" s="84">
        <v>47775</v>
      </c>
      <c r="CF64" s="84">
        <v>83825</v>
      </c>
      <c r="CG64" s="84">
        <v>0</v>
      </c>
      <c r="CH64" s="84">
        <v>0</v>
      </c>
      <c r="CI64" s="84">
        <v>0</v>
      </c>
      <c r="CJ64" s="85">
        <v>0</v>
      </c>
      <c r="CK64" s="86">
        <f t="shared" si="0"/>
        <v>131600</v>
      </c>
      <c r="CL64" s="86">
        <f t="shared" si="1"/>
        <v>0</v>
      </c>
    </row>
    <row r="65" spans="1:90" ht="26.4" x14ac:dyDescent="0.3">
      <c r="A65" s="84">
        <v>302</v>
      </c>
      <c r="B65" s="84">
        <v>3507</v>
      </c>
      <c r="C65" s="84" t="s">
        <v>158</v>
      </c>
      <c r="D65" s="84" t="s">
        <v>133</v>
      </c>
      <c r="E65" s="84"/>
      <c r="F65" s="84" t="s">
        <v>132</v>
      </c>
      <c r="G65" s="84">
        <v>0</v>
      </c>
      <c r="H65" s="84">
        <v>1</v>
      </c>
      <c r="I65" s="84" t="s">
        <v>633</v>
      </c>
      <c r="J65" s="84" t="s">
        <v>130</v>
      </c>
      <c r="K65" s="84" t="s">
        <v>128</v>
      </c>
      <c r="L65" s="84" t="s">
        <v>129</v>
      </c>
      <c r="M65" s="84" t="s">
        <v>128</v>
      </c>
      <c r="N65" s="84" t="s">
        <v>127</v>
      </c>
      <c r="O65" s="84" t="s">
        <v>126</v>
      </c>
      <c r="P65" s="84" t="s">
        <v>126</v>
      </c>
      <c r="Q65" s="84">
        <v>37217.629999999997</v>
      </c>
      <c r="R65" s="84">
        <v>0</v>
      </c>
      <c r="S65" s="84">
        <v>0</v>
      </c>
      <c r="T65" s="84">
        <v>830684</v>
      </c>
      <c r="U65" s="84">
        <v>0</v>
      </c>
      <c r="V65" s="84">
        <v>74976</v>
      </c>
      <c r="W65" s="84">
        <v>0</v>
      </c>
      <c r="X65" s="84">
        <v>33745</v>
      </c>
      <c r="Y65" s="84">
        <v>0</v>
      </c>
      <c r="Z65" s="84">
        <v>0</v>
      </c>
      <c r="AA65" s="84">
        <v>370</v>
      </c>
      <c r="AB65" s="84">
        <v>6509</v>
      </c>
      <c r="AC65" s="84">
        <v>13218</v>
      </c>
      <c r="AD65" s="84">
        <v>148</v>
      </c>
      <c r="AE65" s="84">
        <v>0</v>
      </c>
      <c r="AF65" s="84">
        <v>15053</v>
      </c>
      <c r="AG65" s="84">
        <v>10452</v>
      </c>
      <c r="AH65" s="84">
        <v>0</v>
      </c>
      <c r="AI65" s="84">
        <v>0</v>
      </c>
      <c r="AJ65" s="84">
        <v>0</v>
      </c>
      <c r="AK65" s="84">
        <v>0</v>
      </c>
      <c r="AL65" s="84">
        <v>0</v>
      </c>
      <c r="AM65" s="84">
        <v>0</v>
      </c>
      <c r="AN65" s="84">
        <v>49312</v>
      </c>
      <c r="AO65" s="84">
        <v>580771</v>
      </c>
      <c r="AP65" s="84">
        <v>0</v>
      </c>
      <c r="AQ65" s="84">
        <v>135946</v>
      </c>
      <c r="AR65" s="84">
        <v>32254</v>
      </c>
      <c r="AS65" s="84">
        <v>43207</v>
      </c>
      <c r="AT65" s="84">
        <v>0</v>
      </c>
      <c r="AU65" s="84">
        <v>18472</v>
      </c>
      <c r="AV65" s="84">
        <v>1428</v>
      </c>
      <c r="AW65" s="84">
        <v>3552</v>
      </c>
      <c r="AX65" s="84">
        <v>5634</v>
      </c>
      <c r="AY65" s="84">
        <v>0</v>
      </c>
      <c r="AZ65" s="84">
        <v>15030</v>
      </c>
      <c r="BA65" s="84">
        <v>436</v>
      </c>
      <c r="BB65" s="84">
        <v>27242</v>
      </c>
      <c r="BC65" s="84">
        <v>2810</v>
      </c>
      <c r="BD65" s="84">
        <v>14970</v>
      </c>
      <c r="BE65" s="84">
        <v>3804</v>
      </c>
      <c r="BF65" s="84">
        <v>6229</v>
      </c>
      <c r="BG65" s="84">
        <v>38054</v>
      </c>
      <c r="BH65" s="84">
        <v>14665</v>
      </c>
      <c r="BI65" s="84">
        <v>0</v>
      </c>
      <c r="BJ65" s="84">
        <v>14491</v>
      </c>
      <c r="BK65" s="84">
        <v>7173</v>
      </c>
      <c r="BL65" s="84">
        <v>3698</v>
      </c>
      <c r="BM65" s="84">
        <v>37121</v>
      </c>
      <c r="BN65" s="84">
        <v>48513</v>
      </c>
      <c r="BO65" s="84">
        <v>112589</v>
      </c>
      <c r="BP65" s="84">
        <v>40502</v>
      </c>
      <c r="BQ65" s="84">
        <v>0</v>
      </c>
      <c r="BR65" s="84">
        <v>0</v>
      </c>
      <c r="BS65" s="84">
        <v>0</v>
      </c>
      <c r="BT65" s="84">
        <v>0</v>
      </c>
      <c r="BU65" s="84">
        <v>0</v>
      </c>
      <c r="BV65" s="84">
        <v>0</v>
      </c>
      <c r="BW65" s="84">
        <v>0</v>
      </c>
      <c r="BX65" s="84">
        <v>0</v>
      </c>
      <c r="BY65" s="84">
        <v>1</v>
      </c>
      <c r="BZ65" s="84">
        <v>0</v>
      </c>
      <c r="CA65" s="125">
        <v>0</v>
      </c>
      <c r="CB65" s="126"/>
      <c r="CC65" s="84">
        <v>0</v>
      </c>
      <c r="CD65" s="84">
        <v>0</v>
      </c>
      <c r="CE65" s="84">
        <v>0</v>
      </c>
      <c r="CF65" s="84">
        <v>-136906</v>
      </c>
      <c r="CG65" s="84">
        <v>0</v>
      </c>
      <c r="CH65" s="84">
        <v>0</v>
      </c>
      <c r="CI65" s="84">
        <v>0</v>
      </c>
      <c r="CJ65" s="85">
        <v>0</v>
      </c>
      <c r="CK65" s="86">
        <f t="shared" si="0"/>
        <v>-136906</v>
      </c>
      <c r="CL65" s="86">
        <f t="shared" si="1"/>
        <v>0</v>
      </c>
    </row>
    <row r="66" spans="1:90" ht="26.4" x14ac:dyDescent="0.3">
      <c r="A66" s="84">
        <v>302</v>
      </c>
      <c r="B66" s="84">
        <v>3509</v>
      </c>
      <c r="C66" s="84" t="s">
        <v>157</v>
      </c>
      <c r="D66" s="84" t="s">
        <v>133</v>
      </c>
      <c r="E66" s="84"/>
      <c r="F66" s="84" t="s">
        <v>132</v>
      </c>
      <c r="G66" s="84">
        <v>0</v>
      </c>
      <c r="H66" s="84">
        <v>1</v>
      </c>
      <c r="I66" s="84" t="s">
        <v>633</v>
      </c>
      <c r="J66" s="84" t="s">
        <v>130</v>
      </c>
      <c r="K66" s="84" t="s">
        <v>128</v>
      </c>
      <c r="L66" s="84" t="s">
        <v>129</v>
      </c>
      <c r="M66" s="84" t="s">
        <v>128</v>
      </c>
      <c r="N66" s="84" t="s">
        <v>127</v>
      </c>
      <c r="O66" s="84" t="s">
        <v>126</v>
      </c>
      <c r="P66" s="84" t="s">
        <v>126</v>
      </c>
      <c r="Q66" s="84">
        <v>-254468.62</v>
      </c>
      <c r="R66" s="84">
        <v>0</v>
      </c>
      <c r="S66" s="84">
        <v>0</v>
      </c>
      <c r="T66" s="84">
        <v>2305083.38</v>
      </c>
      <c r="U66" s="84">
        <v>0</v>
      </c>
      <c r="V66" s="84">
        <v>102435.7</v>
      </c>
      <c r="W66" s="84">
        <v>0</v>
      </c>
      <c r="X66" s="84">
        <v>123739.95</v>
      </c>
      <c r="Y66" s="84">
        <v>0</v>
      </c>
      <c r="Z66" s="84">
        <v>1.06</v>
      </c>
      <c r="AA66" s="84">
        <v>0</v>
      </c>
      <c r="AB66" s="84">
        <v>47556.24</v>
      </c>
      <c r="AC66" s="84">
        <v>49525.43</v>
      </c>
      <c r="AD66" s="84">
        <v>7560</v>
      </c>
      <c r="AE66" s="84">
        <v>0</v>
      </c>
      <c r="AF66" s="84">
        <v>9007.59</v>
      </c>
      <c r="AG66" s="84">
        <v>3415.04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101462.5</v>
      </c>
      <c r="AO66" s="84">
        <v>1275967.72</v>
      </c>
      <c r="AP66" s="84">
        <v>0</v>
      </c>
      <c r="AQ66" s="84">
        <v>492938.95</v>
      </c>
      <c r="AR66" s="84">
        <v>125795.45</v>
      </c>
      <c r="AS66" s="84">
        <v>125649.31</v>
      </c>
      <c r="AT66" s="84">
        <v>0</v>
      </c>
      <c r="AU66" s="84">
        <v>87312.56</v>
      </c>
      <c r="AV66" s="84">
        <v>6264.27</v>
      </c>
      <c r="AW66" s="84">
        <v>502.5</v>
      </c>
      <c r="AX66" s="84">
        <v>10911.1</v>
      </c>
      <c r="AY66" s="84">
        <v>0</v>
      </c>
      <c r="AZ66" s="84">
        <v>30068.13</v>
      </c>
      <c r="BA66" s="84">
        <v>0</v>
      </c>
      <c r="BB66" s="84">
        <v>2226.56</v>
      </c>
      <c r="BC66" s="84">
        <v>7136.42</v>
      </c>
      <c r="BD66" s="84">
        <v>59822</v>
      </c>
      <c r="BE66" s="84">
        <v>12781.19</v>
      </c>
      <c r="BF66" s="84">
        <v>16396.57</v>
      </c>
      <c r="BG66" s="84">
        <v>61427.5</v>
      </c>
      <c r="BH66" s="84">
        <v>20070.759999999998</v>
      </c>
      <c r="BI66" s="84">
        <v>0</v>
      </c>
      <c r="BJ66" s="84">
        <v>19536.09</v>
      </c>
      <c r="BK66" s="84">
        <v>17269.599999999999</v>
      </c>
      <c r="BL66" s="84">
        <v>14765.19</v>
      </c>
      <c r="BM66" s="84">
        <v>135369.32999999999</v>
      </c>
      <c r="BN66" s="84">
        <v>120869</v>
      </c>
      <c r="BO66" s="84">
        <v>179716.42</v>
      </c>
      <c r="BP66" s="84">
        <v>36445.040000000001</v>
      </c>
      <c r="BQ66" s="84">
        <v>0</v>
      </c>
      <c r="BR66" s="84">
        <v>0</v>
      </c>
      <c r="BS66" s="84">
        <v>0</v>
      </c>
      <c r="BT66" s="84">
        <v>0</v>
      </c>
      <c r="BU66" s="84">
        <v>0</v>
      </c>
      <c r="BV66" s="84">
        <v>0</v>
      </c>
      <c r="BW66" s="84">
        <v>0</v>
      </c>
      <c r="BX66" s="84">
        <v>0</v>
      </c>
      <c r="BY66" s="84">
        <v>1</v>
      </c>
      <c r="BZ66" s="84">
        <v>0</v>
      </c>
      <c r="CA66" s="125">
        <v>0</v>
      </c>
      <c r="CB66" s="126"/>
      <c r="CC66" s="84">
        <v>0</v>
      </c>
      <c r="CD66" s="84">
        <v>0</v>
      </c>
      <c r="CE66" s="84">
        <v>0</v>
      </c>
      <c r="CF66" s="84">
        <v>-363924</v>
      </c>
      <c r="CG66" s="84">
        <v>0</v>
      </c>
      <c r="CH66" s="84">
        <v>0</v>
      </c>
      <c r="CI66" s="84">
        <v>0</v>
      </c>
      <c r="CJ66" s="85">
        <v>0</v>
      </c>
      <c r="CK66" s="86">
        <f t="shared" si="0"/>
        <v>-363924</v>
      </c>
      <c r="CL66" s="86">
        <f t="shared" si="1"/>
        <v>0</v>
      </c>
    </row>
    <row r="67" spans="1:90" ht="26.4" x14ac:dyDescent="0.3">
      <c r="A67" s="84">
        <v>302</v>
      </c>
      <c r="B67" s="84">
        <v>3510</v>
      </c>
      <c r="C67" s="84" t="s">
        <v>156</v>
      </c>
      <c r="D67" s="84" t="s">
        <v>133</v>
      </c>
      <c r="E67" s="84"/>
      <c r="F67" s="84" t="s">
        <v>132</v>
      </c>
      <c r="G67" s="84">
        <v>0</v>
      </c>
      <c r="H67" s="84">
        <v>0</v>
      </c>
      <c r="I67" s="84" t="s">
        <v>633</v>
      </c>
      <c r="J67" s="84" t="s">
        <v>130</v>
      </c>
      <c r="K67" s="84" t="s">
        <v>128</v>
      </c>
      <c r="L67" s="84" t="s">
        <v>129</v>
      </c>
      <c r="M67" s="84" t="s">
        <v>128</v>
      </c>
      <c r="N67" s="84" t="s">
        <v>127</v>
      </c>
      <c r="O67" s="84" t="s">
        <v>126</v>
      </c>
      <c r="P67" s="84" t="s">
        <v>126</v>
      </c>
      <c r="Q67" s="84">
        <v>285064.61</v>
      </c>
      <c r="R67" s="84">
        <v>0</v>
      </c>
      <c r="S67" s="84">
        <v>0</v>
      </c>
      <c r="T67" s="84">
        <v>1693164</v>
      </c>
      <c r="U67" s="84">
        <v>0</v>
      </c>
      <c r="V67" s="84">
        <v>87868</v>
      </c>
      <c r="W67" s="84">
        <v>0</v>
      </c>
      <c r="X67" s="84">
        <v>58835</v>
      </c>
      <c r="Y67" s="84">
        <v>2955</v>
      </c>
      <c r="Z67" s="84">
        <v>15901</v>
      </c>
      <c r="AA67" s="84">
        <v>1580</v>
      </c>
      <c r="AB67" s="84">
        <v>34329</v>
      </c>
      <c r="AC67" s="84">
        <v>47274</v>
      </c>
      <c r="AD67" s="84">
        <v>0</v>
      </c>
      <c r="AE67" s="84">
        <v>0</v>
      </c>
      <c r="AF67" s="84">
        <v>30983</v>
      </c>
      <c r="AG67" s="84">
        <v>63269</v>
      </c>
      <c r="AH67" s="84">
        <v>0</v>
      </c>
      <c r="AI67" s="84">
        <v>0</v>
      </c>
      <c r="AJ67" s="84">
        <v>0</v>
      </c>
      <c r="AK67" s="84">
        <v>0</v>
      </c>
      <c r="AL67" s="84">
        <v>0</v>
      </c>
      <c r="AM67" s="84">
        <v>0</v>
      </c>
      <c r="AN67" s="84">
        <v>89775</v>
      </c>
      <c r="AO67" s="84">
        <v>1102947</v>
      </c>
      <c r="AP67" s="84">
        <v>0</v>
      </c>
      <c r="AQ67" s="84">
        <v>276790</v>
      </c>
      <c r="AR67" s="84">
        <v>39063</v>
      </c>
      <c r="AS67" s="84">
        <v>93076</v>
      </c>
      <c r="AT67" s="84">
        <v>0</v>
      </c>
      <c r="AU67" s="84">
        <v>8829</v>
      </c>
      <c r="AV67" s="84">
        <v>10311</v>
      </c>
      <c r="AW67" s="84">
        <v>3058</v>
      </c>
      <c r="AX67" s="84">
        <v>649</v>
      </c>
      <c r="AY67" s="84">
        <v>0</v>
      </c>
      <c r="AZ67" s="84">
        <v>15388</v>
      </c>
      <c r="BA67" s="84">
        <v>4697</v>
      </c>
      <c r="BB67" s="84">
        <v>29770</v>
      </c>
      <c r="BC67" s="84">
        <v>6208</v>
      </c>
      <c r="BD67" s="84">
        <v>24790</v>
      </c>
      <c r="BE67" s="84">
        <v>9499</v>
      </c>
      <c r="BF67" s="84">
        <v>8310</v>
      </c>
      <c r="BG67" s="84">
        <v>79035</v>
      </c>
      <c r="BH67" s="84">
        <v>14696</v>
      </c>
      <c r="BI67" s="84">
        <v>0</v>
      </c>
      <c r="BJ67" s="84">
        <v>14074</v>
      </c>
      <c r="BK67" s="84">
        <v>14342</v>
      </c>
      <c r="BL67" s="84">
        <v>2096</v>
      </c>
      <c r="BM67" s="84">
        <v>111733</v>
      </c>
      <c r="BN67" s="84">
        <v>6860</v>
      </c>
      <c r="BO67" s="84">
        <v>210434</v>
      </c>
      <c r="BP67" s="84">
        <v>35324</v>
      </c>
      <c r="BQ67" s="84">
        <v>0</v>
      </c>
      <c r="BR67" s="84">
        <v>0</v>
      </c>
      <c r="BS67" s="84">
        <v>41350</v>
      </c>
      <c r="BT67" s="84">
        <v>0</v>
      </c>
      <c r="BU67" s="84">
        <v>0</v>
      </c>
      <c r="BV67" s="84">
        <v>0</v>
      </c>
      <c r="BW67" s="84">
        <v>0</v>
      </c>
      <c r="BX67" s="84">
        <v>41350</v>
      </c>
      <c r="BY67" s="84">
        <v>1</v>
      </c>
      <c r="BZ67" s="84">
        <v>0</v>
      </c>
      <c r="CA67" s="125">
        <v>0</v>
      </c>
      <c r="CB67" s="126"/>
      <c r="CC67" s="84">
        <v>0</v>
      </c>
      <c r="CD67" s="84">
        <v>41350</v>
      </c>
      <c r="CE67" s="84">
        <v>247669</v>
      </c>
      <c r="CF67" s="84">
        <v>0</v>
      </c>
      <c r="CG67" s="84">
        <v>0</v>
      </c>
      <c r="CH67" s="84">
        <v>0</v>
      </c>
      <c r="CI67" s="84">
        <v>0</v>
      </c>
      <c r="CJ67" s="85">
        <v>0</v>
      </c>
      <c r="CK67" s="86">
        <f t="shared" si="0"/>
        <v>247669</v>
      </c>
      <c r="CL67" s="86">
        <f t="shared" si="1"/>
        <v>0</v>
      </c>
    </row>
    <row r="68" spans="1:90" ht="26.4" x14ac:dyDescent="0.3">
      <c r="A68" s="84">
        <v>302</v>
      </c>
      <c r="B68" s="84">
        <v>3511</v>
      </c>
      <c r="C68" s="84" t="s">
        <v>155</v>
      </c>
      <c r="D68" s="84" t="s">
        <v>133</v>
      </c>
      <c r="E68" s="84"/>
      <c r="F68" s="84" t="s">
        <v>132</v>
      </c>
      <c r="G68" s="84">
        <v>0</v>
      </c>
      <c r="H68" s="84">
        <v>0</v>
      </c>
      <c r="I68" s="84" t="s">
        <v>633</v>
      </c>
      <c r="J68" s="84" t="s">
        <v>130</v>
      </c>
      <c r="K68" s="84" t="s">
        <v>128</v>
      </c>
      <c r="L68" s="84" t="s">
        <v>129</v>
      </c>
      <c r="M68" s="84" t="s">
        <v>128</v>
      </c>
      <c r="N68" s="84" t="s">
        <v>127</v>
      </c>
      <c r="O68" s="84" t="s">
        <v>126</v>
      </c>
      <c r="P68" s="84" t="s">
        <v>126</v>
      </c>
      <c r="Q68" s="84">
        <v>203966.84</v>
      </c>
      <c r="R68" s="84">
        <v>0</v>
      </c>
      <c r="S68" s="84">
        <v>1</v>
      </c>
      <c r="T68" s="84">
        <v>2225972.39</v>
      </c>
      <c r="U68" s="84">
        <v>0</v>
      </c>
      <c r="V68" s="84">
        <v>27825.09</v>
      </c>
      <c r="W68" s="84">
        <v>0</v>
      </c>
      <c r="X68" s="84">
        <v>148914.85</v>
      </c>
      <c r="Y68" s="84">
        <v>0</v>
      </c>
      <c r="Z68" s="84">
        <v>16212.8</v>
      </c>
      <c r="AA68" s="84">
        <v>0</v>
      </c>
      <c r="AB68" s="84">
        <v>45703.76</v>
      </c>
      <c r="AC68" s="84">
        <v>35592.31</v>
      </c>
      <c r="AD68" s="84">
        <v>0</v>
      </c>
      <c r="AE68" s="84">
        <v>1900</v>
      </c>
      <c r="AF68" s="84">
        <v>40331.85</v>
      </c>
      <c r="AG68" s="84">
        <v>6441.12</v>
      </c>
      <c r="AH68" s="84">
        <v>0</v>
      </c>
      <c r="AI68" s="84">
        <v>0</v>
      </c>
      <c r="AJ68" s="84">
        <v>0</v>
      </c>
      <c r="AK68" s="84">
        <v>0</v>
      </c>
      <c r="AL68" s="84">
        <v>0</v>
      </c>
      <c r="AM68" s="84">
        <v>28226.880000000001</v>
      </c>
      <c r="AN68" s="84">
        <v>66725.67</v>
      </c>
      <c r="AO68" s="84">
        <v>1103654.4099999999</v>
      </c>
      <c r="AP68" s="84">
        <v>0</v>
      </c>
      <c r="AQ68" s="84">
        <v>510122.64</v>
      </c>
      <c r="AR68" s="84">
        <v>41267.629999999997</v>
      </c>
      <c r="AS68" s="84">
        <v>155337.68</v>
      </c>
      <c r="AT68" s="84">
        <v>0</v>
      </c>
      <c r="AU68" s="84">
        <v>11671.73</v>
      </c>
      <c r="AV68" s="84">
        <v>1756.47</v>
      </c>
      <c r="AW68" s="84">
        <v>11143.61</v>
      </c>
      <c r="AX68" s="84">
        <v>13199.96</v>
      </c>
      <c r="AY68" s="84">
        <v>0</v>
      </c>
      <c r="AZ68" s="84">
        <v>9296.17</v>
      </c>
      <c r="BA68" s="84">
        <v>1281.1300000000001</v>
      </c>
      <c r="BB68" s="84">
        <v>48524.21</v>
      </c>
      <c r="BC68" s="84">
        <v>4005.4</v>
      </c>
      <c r="BD68" s="84">
        <v>30779.07</v>
      </c>
      <c r="BE68" s="84">
        <v>4214</v>
      </c>
      <c r="BF68" s="84">
        <v>9874.4699999999993</v>
      </c>
      <c r="BG68" s="84">
        <v>76991.78</v>
      </c>
      <c r="BH68" s="84">
        <v>25271.56</v>
      </c>
      <c r="BI68" s="84">
        <v>0</v>
      </c>
      <c r="BJ68" s="84">
        <v>19343.509999999998</v>
      </c>
      <c r="BK68" s="84">
        <v>20226.59</v>
      </c>
      <c r="BL68" s="84">
        <v>35067.980000000003</v>
      </c>
      <c r="BM68" s="84">
        <v>121137.07</v>
      </c>
      <c r="BN68" s="84">
        <v>136219.22</v>
      </c>
      <c r="BO68" s="84">
        <v>155748.4</v>
      </c>
      <c r="BP68" s="84">
        <v>30527.52</v>
      </c>
      <c r="BQ68" s="84">
        <v>27</v>
      </c>
      <c r="BR68" s="84">
        <v>0</v>
      </c>
      <c r="BS68" s="84">
        <v>0</v>
      </c>
      <c r="BT68" s="84">
        <v>0</v>
      </c>
      <c r="BU68" s="84">
        <v>0</v>
      </c>
      <c r="BV68" s="84">
        <v>0</v>
      </c>
      <c r="BW68" s="84">
        <v>0</v>
      </c>
      <c r="BX68" s="84">
        <v>0</v>
      </c>
      <c r="BY68" s="84">
        <v>1</v>
      </c>
      <c r="BZ68" s="84">
        <v>0</v>
      </c>
      <c r="CA68" s="125">
        <v>0</v>
      </c>
      <c r="CB68" s="126"/>
      <c r="CC68" s="84">
        <v>0</v>
      </c>
      <c r="CD68" s="84">
        <v>0</v>
      </c>
      <c r="CE68" s="84">
        <v>19744</v>
      </c>
      <c r="CF68" s="84">
        <v>251380</v>
      </c>
      <c r="CG68" s="84">
        <v>0</v>
      </c>
      <c r="CH68" s="84">
        <v>0</v>
      </c>
      <c r="CI68" s="84">
        <v>0</v>
      </c>
      <c r="CJ68" s="85">
        <v>0</v>
      </c>
      <c r="CK68" s="86">
        <f t="shared" ref="CK68:CK90" si="2">CE68+CF68+CI68</f>
        <v>271124</v>
      </c>
      <c r="CL68" s="86">
        <f t="shared" ref="CL68:CL90" si="3">CG68+CH68</f>
        <v>0</v>
      </c>
    </row>
    <row r="69" spans="1:90" ht="26.4" x14ac:dyDescent="0.3">
      <c r="A69" s="84">
        <v>302</v>
      </c>
      <c r="B69" s="84">
        <v>3512</v>
      </c>
      <c r="C69" s="84" t="s">
        <v>154</v>
      </c>
      <c r="D69" s="84" t="s">
        <v>133</v>
      </c>
      <c r="E69" s="84"/>
      <c r="F69" s="84" t="s">
        <v>132</v>
      </c>
      <c r="G69" s="84">
        <v>0</v>
      </c>
      <c r="H69" s="84">
        <v>0</v>
      </c>
      <c r="I69" s="84" t="s">
        <v>633</v>
      </c>
      <c r="J69" s="84" t="s">
        <v>130</v>
      </c>
      <c r="K69" s="84" t="s">
        <v>128</v>
      </c>
      <c r="L69" s="84" t="s">
        <v>129</v>
      </c>
      <c r="M69" s="84" t="s">
        <v>128</v>
      </c>
      <c r="N69" s="84" t="s">
        <v>127</v>
      </c>
      <c r="O69" s="84" t="s">
        <v>126</v>
      </c>
      <c r="P69" s="84" t="s">
        <v>126</v>
      </c>
      <c r="Q69" s="84">
        <v>400324.92</v>
      </c>
      <c r="R69" s="84">
        <v>0</v>
      </c>
      <c r="S69" s="84">
        <v>0</v>
      </c>
      <c r="T69" s="84">
        <v>1615271.15</v>
      </c>
      <c r="U69" s="84">
        <v>0</v>
      </c>
      <c r="V69" s="84">
        <v>40749.53</v>
      </c>
      <c r="W69" s="84">
        <v>0</v>
      </c>
      <c r="X69" s="84">
        <v>13450.02</v>
      </c>
      <c r="Y69" s="84">
        <v>0</v>
      </c>
      <c r="Z69" s="84">
        <v>4764.6400000000003</v>
      </c>
      <c r="AA69" s="84">
        <v>0</v>
      </c>
      <c r="AB69" s="84">
        <v>53636.28</v>
      </c>
      <c r="AC69" s="84">
        <v>144553.92000000001</v>
      </c>
      <c r="AD69" s="84">
        <v>11166</v>
      </c>
      <c r="AE69" s="84">
        <v>0</v>
      </c>
      <c r="AF69" s="84">
        <v>23676.44</v>
      </c>
      <c r="AG69" s="84">
        <v>346383.64</v>
      </c>
      <c r="AH69" s="84">
        <v>0</v>
      </c>
      <c r="AI69" s="84">
        <v>0</v>
      </c>
      <c r="AJ69" s="84">
        <v>0</v>
      </c>
      <c r="AK69" s="84">
        <v>0</v>
      </c>
      <c r="AL69" s="84">
        <v>0</v>
      </c>
      <c r="AM69" s="84">
        <v>0</v>
      </c>
      <c r="AN69" s="84">
        <v>98778.25</v>
      </c>
      <c r="AO69" s="84">
        <v>1120364.6000000001</v>
      </c>
      <c r="AP69" s="84">
        <v>17168.28</v>
      </c>
      <c r="AQ69" s="84">
        <v>363516.4</v>
      </c>
      <c r="AR69" s="84">
        <v>65191.46</v>
      </c>
      <c r="AS69" s="84">
        <v>117474.79</v>
      </c>
      <c r="AT69" s="84">
        <v>0</v>
      </c>
      <c r="AU69" s="84">
        <v>71268.03</v>
      </c>
      <c r="AV69" s="84">
        <v>7400.42</v>
      </c>
      <c r="AW69" s="84">
        <v>3415.6</v>
      </c>
      <c r="AX69" s="84">
        <v>18926.59</v>
      </c>
      <c r="AY69" s="84">
        <v>0</v>
      </c>
      <c r="AZ69" s="84">
        <v>29015.31</v>
      </c>
      <c r="BA69" s="84">
        <v>0</v>
      </c>
      <c r="BB69" s="84">
        <v>49730.87</v>
      </c>
      <c r="BC69" s="84">
        <v>2744.46</v>
      </c>
      <c r="BD69" s="84">
        <v>35538.99</v>
      </c>
      <c r="BE69" s="84">
        <v>13300</v>
      </c>
      <c r="BF69" s="84">
        <v>9559.6200000000008</v>
      </c>
      <c r="BG69" s="84">
        <v>47558.59</v>
      </c>
      <c r="BH69" s="84">
        <v>9629.66</v>
      </c>
      <c r="BI69" s="84">
        <v>0</v>
      </c>
      <c r="BJ69" s="84">
        <v>11815.21</v>
      </c>
      <c r="BK69" s="84">
        <v>11345.49</v>
      </c>
      <c r="BL69" s="84">
        <v>11043.72</v>
      </c>
      <c r="BM69" s="84">
        <v>228283.92</v>
      </c>
      <c r="BN69" s="84">
        <v>26514.25</v>
      </c>
      <c r="BO69" s="84">
        <v>87986.240000000005</v>
      </c>
      <c r="BP69" s="84">
        <v>37569</v>
      </c>
      <c r="BQ69" s="84">
        <v>0</v>
      </c>
      <c r="BR69" s="84">
        <v>0</v>
      </c>
      <c r="BS69" s="84">
        <v>7199.6</v>
      </c>
      <c r="BT69" s="84">
        <v>0</v>
      </c>
      <c r="BU69" s="84">
        <v>0</v>
      </c>
      <c r="BV69" s="84">
        <v>0</v>
      </c>
      <c r="BW69" s="84">
        <v>0</v>
      </c>
      <c r="BX69" s="84">
        <v>7200</v>
      </c>
      <c r="BY69" s="84">
        <v>1</v>
      </c>
      <c r="BZ69" s="84">
        <v>0</v>
      </c>
      <c r="CA69" s="125">
        <v>0</v>
      </c>
      <c r="CB69" s="126"/>
      <c r="CC69" s="84">
        <v>0</v>
      </c>
      <c r="CD69" s="84">
        <v>7199.6</v>
      </c>
      <c r="CE69" s="84">
        <v>109000</v>
      </c>
      <c r="CF69" s="84">
        <v>240194</v>
      </c>
      <c r="CG69" s="84">
        <v>0</v>
      </c>
      <c r="CH69" s="84">
        <v>0</v>
      </c>
      <c r="CI69" s="84">
        <v>0</v>
      </c>
      <c r="CJ69" s="85">
        <v>0</v>
      </c>
      <c r="CK69" s="86">
        <f t="shared" si="2"/>
        <v>349194</v>
      </c>
      <c r="CL69" s="86">
        <f t="shared" si="3"/>
        <v>0</v>
      </c>
    </row>
    <row r="70" spans="1:90" ht="26.4" x14ac:dyDescent="0.3">
      <c r="A70" s="84">
        <v>302</v>
      </c>
      <c r="B70" s="84">
        <v>3513</v>
      </c>
      <c r="C70" s="84" t="s">
        <v>153</v>
      </c>
      <c r="D70" s="84" t="s">
        <v>133</v>
      </c>
      <c r="E70" s="84"/>
      <c r="F70" s="84" t="s">
        <v>132</v>
      </c>
      <c r="G70" s="84">
        <v>0</v>
      </c>
      <c r="H70" s="84">
        <v>2</v>
      </c>
      <c r="I70" s="84" t="s">
        <v>633</v>
      </c>
      <c r="J70" s="84" t="s">
        <v>130</v>
      </c>
      <c r="K70" s="84" t="s">
        <v>128</v>
      </c>
      <c r="L70" s="84" t="s">
        <v>129</v>
      </c>
      <c r="M70" s="84" t="s">
        <v>128</v>
      </c>
      <c r="N70" s="84" t="s">
        <v>127</v>
      </c>
      <c r="O70" s="84" t="s">
        <v>126</v>
      </c>
      <c r="P70" s="84" t="s">
        <v>126</v>
      </c>
      <c r="Q70" s="84">
        <v>26098.49</v>
      </c>
      <c r="R70" s="84">
        <v>0</v>
      </c>
      <c r="S70" s="84">
        <v>0</v>
      </c>
      <c r="T70" s="84">
        <v>1763557.4</v>
      </c>
      <c r="U70" s="84">
        <v>0</v>
      </c>
      <c r="V70" s="84">
        <v>69114.539999999994</v>
      </c>
      <c r="W70" s="84">
        <v>0</v>
      </c>
      <c r="X70" s="84">
        <v>20175</v>
      </c>
      <c r="Y70" s="84">
        <v>61702.400000000001</v>
      </c>
      <c r="Z70" s="84">
        <v>0</v>
      </c>
      <c r="AA70" s="84">
        <v>1900</v>
      </c>
      <c r="AB70" s="84">
        <v>1687.87</v>
      </c>
      <c r="AC70" s="84">
        <v>23992.35</v>
      </c>
      <c r="AD70" s="84">
        <v>0</v>
      </c>
      <c r="AE70" s="84">
        <v>0</v>
      </c>
      <c r="AF70" s="84">
        <v>20969.419999999998</v>
      </c>
      <c r="AG70" s="84">
        <v>238808.76</v>
      </c>
      <c r="AH70" s="84">
        <v>0</v>
      </c>
      <c r="AI70" s="84">
        <v>0</v>
      </c>
      <c r="AJ70" s="84">
        <v>0</v>
      </c>
      <c r="AK70" s="84">
        <v>0</v>
      </c>
      <c r="AL70" s="84">
        <v>0</v>
      </c>
      <c r="AM70" s="84">
        <v>14810.62</v>
      </c>
      <c r="AN70" s="84">
        <v>92602.33</v>
      </c>
      <c r="AO70" s="84">
        <v>1278883.73</v>
      </c>
      <c r="AP70" s="84">
        <v>0</v>
      </c>
      <c r="AQ70" s="84">
        <v>183152.82</v>
      </c>
      <c r="AR70" s="84">
        <v>36701.760000000002</v>
      </c>
      <c r="AS70" s="84">
        <v>145673.19</v>
      </c>
      <c r="AT70" s="84">
        <v>0</v>
      </c>
      <c r="AU70" s="84">
        <v>34692.199999999997</v>
      </c>
      <c r="AV70" s="84">
        <v>-1897.68</v>
      </c>
      <c r="AW70" s="84">
        <v>3140</v>
      </c>
      <c r="AX70" s="84">
        <v>623.20000000000005</v>
      </c>
      <c r="AY70" s="84">
        <v>0</v>
      </c>
      <c r="AZ70" s="84">
        <v>10446.200000000001</v>
      </c>
      <c r="BA70" s="84">
        <v>120</v>
      </c>
      <c r="BB70" s="84">
        <v>34201.82</v>
      </c>
      <c r="BC70" s="84">
        <v>8413.36</v>
      </c>
      <c r="BD70" s="84">
        <v>39267.14</v>
      </c>
      <c r="BE70" s="84">
        <v>4787.2</v>
      </c>
      <c r="BF70" s="84">
        <v>81069.960000000006</v>
      </c>
      <c r="BG70" s="84">
        <v>109900.26</v>
      </c>
      <c r="BH70" s="84">
        <v>12934.31</v>
      </c>
      <c r="BI70" s="84">
        <v>0</v>
      </c>
      <c r="BJ70" s="84">
        <v>11579.84</v>
      </c>
      <c r="BK70" s="84">
        <v>3370.6</v>
      </c>
      <c r="BL70" s="84">
        <v>94451.13</v>
      </c>
      <c r="BM70" s="84">
        <v>84748.85</v>
      </c>
      <c r="BN70" s="84">
        <v>0</v>
      </c>
      <c r="BO70" s="84">
        <v>192703.86</v>
      </c>
      <c r="BP70" s="84">
        <v>28005.52</v>
      </c>
      <c r="BQ70" s="84">
        <v>0</v>
      </c>
      <c r="BR70" s="84">
        <v>0</v>
      </c>
      <c r="BS70" s="84">
        <v>0</v>
      </c>
      <c r="BT70" s="84">
        <v>0</v>
      </c>
      <c r="BU70" s="84">
        <v>0</v>
      </c>
      <c r="BV70" s="84">
        <v>0</v>
      </c>
      <c r="BW70" s="84">
        <v>0</v>
      </c>
      <c r="BX70" s="84">
        <v>0</v>
      </c>
      <c r="BY70" s="84">
        <v>1</v>
      </c>
      <c r="BZ70" s="84">
        <v>0</v>
      </c>
      <c r="CA70" s="125">
        <v>0</v>
      </c>
      <c r="CB70" s="126"/>
      <c r="CC70" s="84">
        <v>0</v>
      </c>
      <c r="CD70" s="84">
        <v>0</v>
      </c>
      <c r="CE70" s="84">
        <v>0</v>
      </c>
      <c r="CF70" s="84">
        <v>-61550</v>
      </c>
      <c r="CG70" s="84">
        <v>0</v>
      </c>
      <c r="CH70" s="84">
        <v>0</v>
      </c>
      <c r="CI70" s="84">
        <v>0</v>
      </c>
      <c r="CJ70" s="85">
        <v>0</v>
      </c>
      <c r="CK70" s="86">
        <f t="shared" si="2"/>
        <v>-61550</v>
      </c>
      <c r="CL70" s="86">
        <f t="shared" si="3"/>
        <v>0</v>
      </c>
    </row>
    <row r="71" spans="1:90" ht="26.4" x14ac:dyDescent="0.3">
      <c r="A71" s="84">
        <v>302</v>
      </c>
      <c r="B71" s="84">
        <v>3514</v>
      </c>
      <c r="C71" s="84" t="s">
        <v>152</v>
      </c>
      <c r="D71" s="84" t="s">
        <v>133</v>
      </c>
      <c r="E71" s="84"/>
      <c r="F71" s="84" t="s">
        <v>132</v>
      </c>
      <c r="G71" s="84">
        <v>0</v>
      </c>
      <c r="H71" s="84">
        <v>0</v>
      </c>
      <c r="I71" s="84" t="s">
        <v>633</v>
      </c>
      <c r="J71" s="84" t="s">
        <v>130</v>
      </c>
      <c r="K71" s="84" t="s">
        <v>128</v>
      </c>
      <c r="L71" s="84" t="s">
        <v>129</v>
      </c>
      <c r="M71" s="84" t="s">
        <v>128</v>
      </c>
      <c r="N71" s="84" t="s">
        <v>127</v>
      </c>
      <c r="O71" s="84" t="s">
        <v>126</v>
      </c>
      <c r="P71" s="84" t="s">
        <v>126</v>
      </c>
      <c r="Q71" s="84">
        <v>78573.2</v>
      </c>
      <c r="R71" s="84">
        <v>0</v>
      </c>
      <c r="S71" s="84">
        <v>0</v>
      </c>
      <c r="T71" s="84">
        <v>1024994.39</v>
      </c>
      <c r="U71" s="84">
        <v>0</v>
      </c>
      <c r="V71" s="84">
        <v>18477.080000000002</v>
      </c>
      <c r="W71" s="84">
        <v>0</v>
      </c>
      <c r="X71" s="84">
        <v>69940.02</v>
      </c>
      <c r="Y71" s="84">
        <v>0</v>
      </c>
      <c r="Z71" s="84">
        <v>0</v>
      </c>
      <c r="AA71" s="84">
        <v>8492</v>
      </c>
      <c r="AB71" s="84">
        <v>0</v>
      </c>
      <c r="AC71" s="84">
        <v>19033.2</v>
      </c>
      <c r="AD71" s="84">
        <v>0</v>
      </c>
      <c r="AE71" s="84">
        <v>0</v>
      </c>
      <c r="AF71" s="84">
        <v>33882.53</v>
      </c>
      <c r="AG71" s="84">
        <v>6796.48</v>
      </c>
      <c r="AH71" s="84">
        <v>0</v>
      </c>
      <c r="AI71" s="84">
        <v>0</v>
      </c>
      <c r="AJ71" s="84">
        <v>0</v>
      </c>
      <c r="AK71" s="84">
        <v>0</v>
      </c>
      <c r="AL71" s="84">
        <v>37434.04</v>
      </c>
      <c r="AM71" s="84">
        <v>8932.64</v>
      </c>
      <c r="AN71" s="84">
        <v>0</v>
      </c>
      <c r="AO71" s="84">
        <v>682241.22</v>
      </c>
      <c r="AP71" s="84">
        <v>3260.46</v>
      </c>
      <c r="AQ71" s="84">
        <v>123322.75</v>
      </c>
      <c r="AR71" s="84">
        <v>53335.360000000001</v>
      </c>
      <c r="AS71" s="84">
        <v>39887.35</v>
      </c>
      <c r="AT71" s="84">
        <v>0</v>
      </c>
      <c r="AU71" s="84">
        <v>3343.8</v>
      </c>
      <c r="AV71" s="84">
        <v>1917.49</v>
      </c>
      <c r="AW71" s="84">
        <v>2837.05</v>
      </c>
      <c r="AX71" s="84">
        <v>339.48</v>
      </c>
      <c r="AY71" s="84">
        <v>0</v>
      </c>
      <c r="AZ71" s="84">
        <v>9736.7199999999993</v>
      </c>
      <c r="BA71" s="84">
        <v>5199.6899999999996</v>
      </c>
      <c r="BB71" s="84">
        <v>8441.6200000000008</v>
      </c>
      <c r="BC71" s="84">
        <v>860.7</v>
      </c>
      <c r="BD71" s="84">
        <v>8026.96</v>
      </c>
      <c r="BE71" s="84">
        <v>8857.6</v>
      </c>
      <c r="BF71" s="84">
        <v>6315.17</v>
      </c>
      <c r="BG71" s="84">
        <v>55757.03</v>
      </c>
      <c r="BH71" s="84">
        <v>11764.18</v>
      </c>
      <c r="BI71" s="84">
        <v>0</v>
      </c>
      <c r="BJ71" s="84">
        <v>14051.86</v>
      </c>
      <c r="BK71" s="84">
        <v>11009.13</v>
      </c>
      <c r="BL71" s="84">
        <v>7459.5</v>
      </c>
      <c r="BM71" s="84">
        <v>27575.73</v>
      </c>
      <c r="BN71" s="84">
        <v>23140.5</v>
      </c>
      <c r="BO71" s="84">
        <v>91219.25</v>
      </c>
      <c r="BP71" s="84">
        <v>36172.230000000003</v>
      </c>
      <c r="BQ71" s="84">
        <v>0</v>
      </c>
      <c r="BR71" s="84">
        <v>0</v>
      </c>
      <c r="BS71" s="84">
        <v>0</v>
      </c>
      <c r="BT71" s="84">
        <v>0</v>
      </c>
      <c r="BU71" s="84">
        <v>0</v>
      </c>
      <c r="BV71" s="84">
        <v>0</v>
      </c>
      <c r="BW71" s="84">
        <v>0</v>
      </c>
      <c r="BX71" s="84">
        <v>0</v>
      </c>
      <c r="BY71" s="84">
        <v>1</v>
      </c>
      <c r="BZ71" s="84">
        <v>0</v>
      </c>
      <c r="CA71" s="125">
        <v>0</v>
      </c>
      <c r="CB71" s="126"/>
      <c r="CC71" s="84">
        <v>0</v>
      </c>
      <c r="CD71" s="84">
        <v>0</v>
      </c>
      <c r="CE71" s="84">
        <v>0</v>
      </c>
      <c r="CF71" s="84">
        <v>70483</v>
      </c>
      <c r="CG71" s="84">
        <v>0</v>
      </c>
      <c r="CH71" s="84">
        <v>0</v>
      </c>
      <c r="CI71" s="84">
        <v>0</v>
      </c>
      <c r="CJ71" s="85">
        <v>0</v>
      </c>
      <c r="CK71" s="86">
        <f t="shared" si="2"/>
        <v>70483</v>
      </c>
      <c r="CL71" s="86">
        <f t="shared" si="3"/>
        <v>0</v>
      </c>
    </row>
    <row r="72" spans="1:90" ht="26.4" x14ac:dyDescent="0.3">
      <c r="A72" s="84">
        <v>302</v>
      </c>
      <c r="B72" s="84">
        <v>3516</v>
      </c>
      <c r="C72" s="84" t="s">
        <v>151</v>
      </c>
      <c r="D72" s="84" t="s">
        <v>133</v>
      </c>
      <c r="E72" s="84"/>
      <c r="F72" s="84" t="s">
        <v>132</v>
      </c>
      <c r="G72" s="84">
        <v>0</v>
      </c>
      <c r="H72" s="84">
        <v>1</v>
      </c>
      <c r="I72" s="84" t="s">
        <v>633</v>
      </c>
      <c r="J72" s="84" t="s">
        <v>130</v>
      </c>
      <c r="K72" s="84" t="s">
        <v>128</v>
      </c>
      <c r="L72" s="84" t="s">
        <v>129</v>
      </c>
      <c r="M72" s="84" t="s">
        <v>128</v>
      </c>
      <c r="N72" s="84" t="s">
        <v>127</v>
      </c>
      <c r="O72" s="84" t="s">
        <v>126</v>
      </c>
      <c r="P72" s="84" t="s">
        <v>126</v>
      </c>
      <c r="Q72" s="84">
        <v>-13176.67</v>
      </c>
      <c r="R72" s="84">
        <v>0</v>
      </c>
      <c r="S72" s="84">
        <v>0</v>
      </c>
      <c r="T72" s="84">
        <v>1045210.35</v>
      </c>
      <c r="U72" s="84">
        <v>0</v>
      </c>
      <c r="V72" s="84">
        <v>70641.600000000006</v>
      </c>
      <c r="W72" s="84">
        <v>0</v>
      </c>
      <c r="X72" s="84">
        <v>34625.07</v>
      </c>
      <c r="Y72" s="84">
        <v>51525</v>
      </c>
      <c r="Z72" s="84">
        <v>0</v>
      </c>
      <c r="AA72" s="84">
        <v>0</v>
      </c>
      <c r="AB72" s="84">
        <v>4240</v>
      </c>
      <c r="AC72" s="84">
        <v>114</v>
      </c>
      <c r="AD72" s="84">
        <v>0</v>
      </c>
      <c r="AE72" s="84">
        <v>0</v>
      </c>
      <c r="AF72" s="84">
        <v>449</v>
      </c>
      <c r="AG72" s="84">
        <v>294175.53000000003</v>
      </c>
      <c r="AH72" s="84">
        <v>0</v>
      </c>
      <c r="AI72" s="84">
        <v>0</v>
      </c>
      <c r="AJ72" s="84">
        <v>0</v>
      </c>
      <c r="AK72" s="84">
        <v>0</v>
      </c>
      <c r="AL72" s="84">
        <v>0</v>
      </c>
      <c r="AM72" s="84">
        <v>10128.120000000001</v>
      </c>
      <c r="AN72" s="84">
        <v>46138.67</v>
      </c>
      <c r="AO72" s="84">
        <v>837270.51</v>
      </c>
      <c r="AP72" s="84">
        <v>4009.47</v>
      </c>
      <c r="AQ72" s="84">
        <v>274091.28000000003</v>
      </c>
      <c r="AR72" s="84">
        <v>64063.39</v>
      </c>
      <c r="AS72" s="84">
        <v>103196.9</v>
      </c>
      <c r="AT72" s="84">
        <v>0</v>
      </c>
      <c r="AU72" s="84">
        <v>33756.07</v>
      </c>
      <c r="AV72" s="84">
        <v>2399.5</v>
      </c>
      <c r="AW72" s="84">
        <v>3105</v>
      </c>
      <c r="AX72" s="84">
        <v>7182.26</v>
      </c>
      <c r="AY72" s="84">
        <v>778.27</v>
      </c>
      <c r="AZ72" s="84">
        <v>5120.8900000000003</v>
      </c>
      <c r="BA72" s="84">
        <v>47.78</v>
      </c>
      <c r="BB72" s="84">
        <v>869.31</v>
      </c>
      <c r="BC72" s="84">
        <v>3664.97</v>
      </c>
      <c r="BD72" s="84">
        <v>16847.560000000001</v>
      </c>
      <c r="BE72" s="84">
        <v>16598.400000000001</v>
      </c>
      <c r="BF72" s="84">
        <v>57628.43</v>
      </c>
      <c r="BG72" s="84">
        <v>33449.730000000003</v>
      </c>
      <c r="BH72" s="84">
        <v>15322.23</v>
      </c>
      <c r="BI72" s="84">
        <v>0</v>
      </c>
      <c r="BJ72" s="84">
        <v>7057.54</v>
      </c>
      <c r="BK72" s="84">
        <v>5376.25</v>
      </c>
      <c r="BL72" s="84">
        <v>45.99</v>
      </c>
      <c r="BM72" s="84">
        <v>29398.41</v>
      </c>
      <c r="BN72" s="84">
        <v>13721.17</v>
      </c>
      <c r="BO72" s="84">
        <v>17645.78</v>
      </c>
      <c r="BP72" s="84">
        <v>17214.22</v>
      </c>
      <c r="BQ72" s="84">
        <v>0</v>
      </c>
      <c r="BR72" s="84">
        <v>0</v>
      </c>
      <c r="BS72" s="84">
        <v>0</v>
      </c>
      <c r="BT72" s="84">
        <v>0</v>
      </c>
      <c r="BU72" s="84">
        <v>0</v>
      </c>
      <c r="BV72" s="84">
        <v>0</v>
      </c>
      <c r="BW72" s="84">
        <v>0</v>
      </c>
      <c r="BX72" s="84">
        <v>0</v>
      </c>
      <c r="BY72" s="84">
        <v>1</v>
      </c>
      <c r="BZ72" s="84">
        <v>0</v>
      </c>
      <c r="CA72" s="125">
        <v>0</v>
      </c>
      <c r="CB72" s="126"/>
      <c r="CC72" s="84">
        <v>0</v>
      </c>
      <c r="CD72" s="84">
        <v>0</v>
      </c>
      <c r="CE72" s="84">
        <v>0</v>
      </c>
      <c r="CF72" s="84">
        <v>-25791</v>
      </c>
      <c r="CG72" s="84">
        <v>0</v>
      </c>
      <c r="CH72" s="84">
        <v>0</v>
      </c>
      <c r="CI72" s="84">
        <v>0</v>
      </c>
      <c r="CJ72" s="85">
        <v>0</v>
      </c>
      <c r="CK72" s="86">
        <f t="shared" si="2"/>
        <v>-25791</v>
      </c>
      <c r="CL72" s="86">
        <f t="shared" si="3"/>
        <v>0</v>
      </c>
    </row>
    <row r="73" spans="1:90" x14ac:dyDescent="0.3">
      <c r="A73" s="84">
        <v>302</v>
      </c>
      <c r="B73" s="84">
        <v>3518</v>
      </c>
      <c r="C73" s="84" t="s">
        <v>637</v>
      </c>
      <c r="D73" s="84" t="s">
        <v>133</v>
      </c>
      <c r="E73" s="84"/>
      <c r="F73" s="84" t="s">
        <v>132</v>
      </c>
      <c r="G73" s="84">
        <v>0</v>
      </c>
      <c r="H73" s="84">
        <v>1</v>
      </c>
      <c r="I73" s="84" t="s">
        <v>633</v>
      </c>
      <c r="J73" s="84" t="s">
        <v>130</v>
      </c>
      <c r="K73" s="84" t="s">
        <v>128</v>
      </c>
      <c r="L73" s="84" t="s">
        <v>129</v>
      </c>
      <c r="M73" s="84" t="s">
        <v>128</v>
      </c>
      <c r="N73" s="84" t="s">
        <v>127</v>
      </c>
      <c r="O73" s="84" t="s">
        <v>126</v>
      </c>
      <c r="P73" s="84" t="s">
        <v>126</v>
      </c>
      <c r="Q73" s="84">
        <v>59900.14</v>
      </c>
      <c r="R73" s="84">
        <v>0</v>
      </c>
      <c r="S73" s="84">
        <v>883.24</v>
      </c>
      <c r="T73" s="84">
        <v>2197899.89</v>
      </c>
      <c r="U73" s="84">
        <v>0</v>
      </c>
      <c r="V73" s="84">
        <v>30654.41</v>
      </c>
      <c r="W73" s="84">
        <v>0</v>
      </c>
      <c r="X73" s="84">
        <v>199396.04</v>
      </c>
      <c r="Y73" s="84">
        <v>4348.42</v>
      </c>
      <c r="Z73" s="84">
        <v>0</v>
      </c>
      <c r="AA73" s="84">
        <v>7200</v>
      </c>
      <c r="AB73" s="84">
        <v>17043</v>
      </c>
      <c r="AC73" s="84">
        <v>15281.3</v>
      </c>
      <c r="AD73" s="84">
        <v>6900</v>
      </c>
      <c r="AE73" s="84">
        <v>0</v>
      </c>
      <c r="AF73" s="84">
        <v>13050</v>
      </c>
      <c r="AG73" s="84">
        <v>3716.45</v>
      </c>
      <c r="AH73" s="84">
        <v>0</v>
      </c>
      <c r="AI73" s="84">
        <v>0</v>
      </c>
      <c r="AJ73" s="84">
        <v>0</v>
      </c>
      <c r="AK73" s="84">
        <v>0</v>
      </c>
      <c r="AL73" s="84">
        <v>0</v>
      </c>
      <c r="AM73" s="84">
        <v>33035</v>
      </c>
      <c r="AN73" s="84">
        <v>56713.83</v>
      </c>
      <c r="AO73" s="84">
        <v>1205112.29</v>
      </c>
      <c r="AP73" s="84">
        <v>6875.78</v>
      </c>
      <c r="AQ73" s="84">
        <v>627131.76</v>
      </c>
      <c r="AR73" s="84">
        <v>15781.86</v>
      </c>
      <c r="AS73" s="84">
        <v>35846.46</v>
      </c>
      <c r="AT73" s="84">
        <v>0</v>
      </c>
      <c r="AU73" s="84">
        <v>130398.41</v>
      </c>
      <c r="AV73" s="84">
        <v>14121.14</v>
      </c>
      <c r="AW73" s="84">
        <v>8159.45</v>
      </c>
      <c r="AX73" s="84">
        <v>13830.34</v>
      </c>
      <c r="AY73" s="84">
        <v>0</v>
      </c>
      <c r="AZ73" s="84">
        <v>17246.669999999998</v>
      </c>
      <c r="BA73" s="84">
        <v>2249.7600000000002</v>
      </c>
      <c r="BB73" s="84">
        <v>52853.67</v>
      </c>
      <c r="BC73" s="84">
        <v>1704.1</v>
      </c>
      <c r="BD73" s="84">
        <v>38511.86</v>
      </c>
      <c r="BE73" s="84">
        <v>35328</v>
      </c>
      <c r="BF73" s="84">
        <v>9426.75</v>
      </c>
      <c r="BG73" s="84">
        <v>40032.449999999997</v>
      </c>
      <c r="BH73" s="84">
        <v>17411.41</v>
      </c>
      <c r="BI73" s="84">
        <v>0</v>
      </c>
      <c r="BJ73" s="84">
        <v>18087.810000000001</v>
      </c>
      <c r="BK73" s="84">
        <v>11287.3</v>
      </c>
      <c r="BL73" s="84">
        <v>5529.49</v>
      </c>
      <c r="BM73" s="84">
        <v>88796.21</v>
      </c>
      <c r="BN73" s="84">
        <v>84192.48</v>
      </c>
      <c r="BO73" s="84">
        <v>135265.09</v>
      </c>
      <c r="BP73" s="84">
        <v>42339.77</v>
      </c>
      <c r="BQ73" s="84">
        <v>0</v>
      </c>
      <c r="BR73" s="84">
        <v>0</v>
      </c>
      <c r="BS73" s="84">
        <v>3964</v>
      </c>
      <c r="BT73" s="84">
        <v>0</v>
      </c>
      <c r="BU73" s="84">
        <v>0</v>
      </c>
      <c r="BV73" s="84">
        <v>8761</v>
      </c>
      <c r="BW73" s="84">
        <v>0</v>
      </c>
      <c r="BX73" s="84">
        <v>3964</v>
      </c>
      <c r="BY73" s="84">
        <v>1</v>
      </c>
      <c r="BZ73" s="84">
        <v>0</v>
      </c>
      <c r="CA73" s="125">
        <v>5615</v>
      </c>
      <c r="CB73" s="126"/>
      <c r="CC73" s="84">
        <v>0</v>
      </c>
      <c r="CD73" s="84">
        <v>7306.88</v>
      </c>
      <c r="CE73" s="84">
        <v>0</v>
      </c>
      <c r="CF73" s="84">
        <v>-16346</v>
      </c>
      <c r="CG73" s="84">
        <v>686</v>
      </c>
      <c r="CH73" s="84">
        <v>0</v>
      </c>
      <c r="CI73" s="84">
        <v>0</v>
      </c>
      <c r="CJ73" s="85">
        <v>0</v>
      </c>
      <c r="CK73" s="86">
        <f t="shared" si="2"/>
        <v>-16346</v>
      </c>
      <c r="CL73" s="86">
        <f t="shared" si="3"/>
        <v>686</v>
      </c>
    </row>
    <row r="74" spans="1:90" x14ac:dyDescent="0.3">
      <c r="A74" s="84">
        <v>302</v>
      </c>
      <c r="B74" s="84">
        <v>3520</v>
      </c>
      <c r="C74" s="84" t="s">
        <v>149</v>
      </c>
      <c r="D74" s="84" t="s">
        <v>133</v>
      </c>
      <c r="E74" s="84"/>
      <c r="F74" s="84" t="s">
        <v>132</v>
      </c>
      <c r="G74" s="84">
        <v>0</v>
      </c>
      <c r="H74" s="84">
        <v>0</v>
      </c>
      <c r="I74" s="84" t="s">
        <v>633</v>
      </c>
      <c r="J74" s="84" t="s">
        <v>130</v>
      </c>
      <c r="K74" s="84" t="s">
        <v>128</v>
      </c>
      <c r="L74" s="84" t="s">
        <v>129</v>
      </c>
      <c r="M74" s="84" t="s">
        <v>128</v>
      </c>
      <c r="N74" s="84" t="s">
        <v>127</v>
      </c>
      <c r="O74" s="84" t="s">
        <v>126</v>
      </c>
      <c r="P74" s="84" t="s">
        <v>126</v>
      </c>
      <c r="Q74" s="84">
        <v>138410.47</v>
      </c>
      <c r="R74" s="84">
        <v>0</v>
      </c>
      <c r="S74" s="84">
        <v>0</v>
      </c>
      <c r="T74" s="84">
        <v>1767768</v>
      </c>
      <c r="U74" s="84">
        <v>0</v>
      </c>
      <c r="V74" s="84">
        <v>103625</v>
      </c>
      <c r="W74" s="84">
        <v>0</v>
      </c>
      <c r="X74" s="84">
        <v>1410</v>
      </c>
      <c r="Y74" s="84">
        <v>53782</v>
      </c>
      <c r="Z74" s="84">
        <v>0</v>
      </c>
      <c r="AA74" s="84">
        <v>29056</v>
      </c>
      <c r="AB74" s="84">
        <v>6021</v>
      </c>
      <c r="AC74" s="84">
        <v>84935</v>
      </c>
      <c r="AD74" s="84">
        <v>4900</v>
      </c>
      <c r="AE74" s="84">
        <v>0</v>
      </c>
      <c r="AF74" s="84">
        <v>94840</v>
      </c>
      <c r="AG74" s="84">
        <v>452166</v>
      </c>
      <c r="AH74" s="84">
        <v>0</v>
      </c>
      <c r="AI74" s="84">
        <v>0</v>
      </c>
      <c r="AJ74" s="84">
        <v>0</v>
      </c>
      <c r="AK74" s="84">
        <v>0</v>
      </c>
      <c r="AL74" s="84">
        <v>0</v>
      </c>
      <c r="AM74" s="84">
        <v>14179</v>
      </c>
      <c r="AN74" s="84">
        <v>100245</v>
      </c>
      <c r="AO74" s="84">
        <v>1166438</v>
      </c>
      <c r="AP74" s="84">
        <v>1400</v>
      </c>
      <c r="AQ74" s="84">
        <v>442342</v>
      </c>
      <c r="AR74" s="84">
        <v>45481</v>
      </c>
      <c r="AS74" s="84">
        <v>153432</v>
      </c>
      <c r="AT74" s="84">
        <v>0</v>
      </c>
      <c r="AU74" s="84">
        <v>23767</v>
      </c>
      <c r="AV74" s="84">
        <v>1060</v>
      </c>
      <c r="AW74" s="84">
        <v>1374</v>
      </c>
      <c r="AX74" s="84">
        <v>12283</v>
      </c>
      <c r="AY74" s="84">
        <v>0</v>
      </c>
      <c r="AZ74" s="84">
        <v>50726</v>
      </c>
      <c r="BA74" s="84">
        <v>1185</v>
      </c>
      <c r="BB74" s="84">
        <v>43163</v>
      </c>
      <c r="BC74" s="84">
        <v>15922</v>
      </c>
      <c r="BD74" s="84">
        <v>21139</v>
      </c>
      <c r="BE74" s="84">
        <v>12449</v>
      </c>
      <c r="BF74" s="84">
        <v>86022</v>
      </c>
      <c r="BG74" s="84">
        <v>186432</v>
      </c>
      <c r="BH74" s="84">
        <v>23719</v>
      </c>
      <c r="BI74" s="84">
        <v>0</v>
      </c>
      <c r="BJ74" s="84">
        <v>11308</v>
      </c>
      <c r="BK74" s="84">
        <v>39634</v>
      </c>
      <c r="BL74" s="84">
        <v>3715</v>
      </c>
      <c r="BM74" s="84">
        <v>175836</v>
      </c>
      <c r="BN74" s="84">
        <v>100457</v>
      </c>
      <c r="BO74" s="84">
        <v>46444</v>
      </c>
      <c r="BP74" s="84">
        <v>37299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1</v>
      </c>
      <c r="BZ74" s="84">
        <v>0</v>
      </c>
      <c r="CA74" s="125">
        <v>0</v>
      </c>
      <c r="CB74" s="126"/>
      <c r="CC74" s="84">
        <v>0</v>
      </c>
      <c r="CD74" s="84">
        <v>0</v>
      </c>
      <c r="CE74" s="84">
        <v>23612</v>
      </c>
      <c r="CF74" s="84">
        <v>124698</v>
      </c>
      <c r="CG74" s="84">
        <v>0</v>
      </c>
      <c r="CH74" s="84">
        <v>0</v>
      </c>
      <c r="CI74" s="84">
        <v>0</v>
      </c>
      <c r="CJ74" s="85">
        <v>0</v>
      </c>
      <c r="CK74" s="86">
        <f t="shared" si="2"/>
        <v>148310</v>
      </c>
      <c r="CL74" s="86">
        <f t="shared" si="3"/>
        <v>0</v>
      </c>
    </row>
    <row r="75" spans="1:90" ht="39.6" x14ac:dyDescent="0.3">
      <c r="A75" s="84">
        <v>302</v>
      </c>
      <c r="B75" s="84">
        <v>3521</v>
      </c>
      <c r="C75" s="84" t="s">
        <v>148</v>
      </c>
      <c r="D75" s="84" t="s">
        <v>133</v>
      </c>
      <c r="E75" s="84"/>
      <c r="F75" s="84" t="s">
        <v>132</v>
      </c>
      <c r="G75" s="84">
        <v>0</v>
      </c>
      <c r="H75" s="84">
        <v>2</v>
      </c>
      <c r="I75" s="84" t="s">
        <v>633</v>
      </c>
      <c r="J75" s="84" t="s">
        <v>130</v>
      </c>
      <c r="K75" s="84" t="s">
        <v>128</v>
      </c>
      <c r="L75" s="84" t="s">
        <v>129</v>
      </c>
      <c r="M75" s="84" t="s">
        <v>128</v>
      </c>
      <c r="N75" s="84" t="s">
        <v>127</v>
      </c>
      <c r="O75" s="84" t="s">
        <v>126</v>
      </c>
      <c r="P75" s="84" t="s">
        <v>126</v>
      </c>
      <c r="Q75" s="84">
        <v>1028875</v>
      </c>
      <c r="R75" s="84">
        <v>0</v>
      </c>
      <c r="S75" s="84">
        <v>0</v>
      </c>
      <c r="T75" s="84">
        <v>8344058.6900000004</v>
      </c>
      <c r="U75" s="84">
        <v>399027.98</v>
      </c>
      <c r="V75" s="84">
        <v>253222.18</v>
      </c>
      <c r="W75" s="84">
        <v>0</v>
      </c>
      <c r="X75" s="84">
        <v>529650.03</v>
      </c>
      <c r="Y75" s="84">
        <v>1500</v>
      </c>
      <c r="Z75" s="84">
        <v>17168.75</v>
      </c>
      <c r="AA75" s="84">
        <v>26154.36</v>
      </c>
      <c r="AB75" s="84">
        <v>60588.46</v>
      </c>
      <c r="AC75" s="84">
        <v>205401.39</v>
      </c>
      <c r="AD75" s="84">
        <v>0</v>
      </c>
      <c r="AE75" s="84">
        <v>0</v>
      </c>
      <c r="AF75" s="84">
        <v>12456.69</v>
      </c>
      <c r="AG75" s="84">
        <v>10849.41</v>
      </c>
      <c r="AH75" s="84">
        <v>0</v>
      </c>
      <c r="AI75" s="84">
        <v>0</v>
      </c>
      <c r="AJ75" s="84">
        <v>0</v>
      </c>
      <c r="AK75" s="84">
        <v>0</v>
      </c>
      <c r="AL75" s="84">
        <v>33900</v>
      </c>
      <c r="AM75" s="84">
        <v>47430</v>
      </c>
      <c r="AN75" s="84">
        <v>196007.36</v>
      </c>
      <c r="AO75" s="84">
        <v>5245359.7300000004</v>
      </c>
      <c r="AP75" s="84">
        <v>0</v>
      </c>
      <c r="AQ75" s="84">
        <v>1101677.72</v>
      </c>
      <c r="AR75" s="84">
        <v>215025.46</v>
      </c>
      <c r="AS75" s="84">
        <v>676298.01</v>
      </c>
      <c r="AT75" s="84">
        <v>0</v>
      </c>
      <c r="AU75" s="84">
        <v>82706.86</v>
      </c>
      <c r="AV75" s="84">
        <v>157364.97</v>
      </c>
      <c r="AW75" s="84">
        <v>20582.8</v>
      </c>
      <c r="AX75" s="84">
        <v>2248.52</v>
      </c>
      <c r="AY75" s="84">
        <v>100</v>
      </c>
      <c r="AZ75" s="84">
        <v>58006.83</v>
      </c>
      <c r="BA75" s="84">
        <v>15148.75</v>
      </c>
      <c r="BB75" s="84">
        <v>165144.04</v>
      </c>
      <c r="BC75" s="84">
        <v>29433.599999999999</v>
      </c>
      <c r="BD75" s="84">
        <v>127265.95</v>
      </c>
      <c r="BE75" s="84">
        <v>43198.400000000001</v>
      </c>
      <c r="BF75" s="84">
        <v>59357.84</v>
      </c>
      <c r="BG75" s="84">
        <v>213596.78</v>
      </c>
      <c r="BH75" s="84">
        <v>84116.69</v>
      </c>
      <c r="BI75" s="84">
        <v>48753.2</v>
      </c>
      <c r="BJ75" s="84">
        <v>102045.41</v>
      </c>
      <c r="BK75" s="84">
        <v>43993.77</v>
      </c>
      <c r="BL75" s="84">
        <v>37143.269999999997</v>
      </c>
      <c r="BM75" s="84">
        <v>381177.55</v>
      </c>
      <c r="BN75" s="84">
        <v>423193.49</v>
      </c>
      <c r="BO75" s="84">
        <v>407080.07</v>
      </c>
      <c r="BP75" s="84">
        <v>107617.36</v>
      </c>
      <c r="BQ75" s="84">
        <v>0</v>
      </c>
      <c r="BR75" s="84">
        <v>0</v>
      </c>
      <c r="BS75" s="84">
        <v>53620.98</v>
      </c>
      <c r="BT75" s="84">
        <v>0</v>
      </c>
      <c r="BU75" s="84">
        <v>0</v>
      </c>
      <c r="BV75" s="84">
        <v>0</v>
      </c>
      <c r="BW75" s="84">
        <v>0</v>
      </c>
      <c r="BX75" s="84">
        <v>0</v>
      </c>
      <c r="BY75" s="84">
        <v>1</v>
      </c>
      <c r="BZ75" s="84">
        <v>0</v>
      </c>
      <c r="CA75" s="125">
        <v>0</v>
      </c>
      <c r="CB75" s="126"/>
      <c r="CC75" s="84">
        <v>0</v>
      </c>
      <c r="CD75" s="84">
        <v>0</v>
      </c>
      <c r="CE75" s="84">
        <v>19717</v>
      </c>
      <c r="CF75" s="84">
        <v>1245315</v>
      </c>
      <c r="CG75" s="84">
        <v>0</v>
      </c>
      <c r="CH75" s="84">
        <v>0</v>
      </c>
      <c r="CI75" s="84">
        <v>0</v>
      </c>
      <c r="CJ75" s="85">
        <v>0</v>
      </c>
      <c r="CK75" s="86">
        <f t="shared" si="2"/>
        <v>1265032</v>
      </c>
      <c r="CL75" s="86">
        <f t="shared" si="3"/>
        <v>0</v>
      </c>
    </row>
    <row r="76" spans="1:90" x14ac:dyDescent="0.3">
      <c r="A76" s="84">
        <v>302</v>
      </c>
      <c r="B76" s="84">
        <v>3523</v>
      </c>
      <c r="C76" s="84" t="s">
        <v>147</v>
      </c>
      <c r="D76" s="84" t="s">
        <v>133</v>
      </c>
      <c r="E76" s="84"/>
      <c r="F76" s="84" t="s">
        <v>132</v>
      </c>
      <c r="G76" s="84">
        <v>0</v>
      </c>
      <c r="H76" s="84">
        <v>0</v>
      </c>
      <c r="I76" s="84" t="s">
        <v>633</v>
      </c>
      <c r="J76" s="84" t="s">
        <v>130</v>
      </c>
      <c r="K76" s="84" t="s">
        <v>128</v>
      </c>
      <c r="L76" s="84" t="s">
        <v>129</v>
      </c>
      <c r="M76" s="84" t="s">
        <v>128</v>
      </c>
      <c r="N76" s="84" t="s">
        <v>127</v>
      </c>
      <c r="O76" s="84" t="s">
        <v>126</v>
      </c>
      <c r="P76" s="84" t="s">
        <v>126</v>
      </c>
      <c r="Q76" s="84">
        <v>138754.47</v>
      </c>
      <c r="R76" s="84">
        <v>0</v>
      </c>
      <c r="S76" s="84">
        <v>13494</v>
      </c>
      <c r="T76" s="84">
        <v>3136477.4</v>
      </c>
      <c r="U76" s="84">
        <v>0</v>
      </c>
      <c r="V76" s="84">
        <v>106515.43</v>
      </c>
      <c r="W76" s="84">
        <v>0</v>
      </c>
      <c r="X76" s="84">
        <v>147331.92000000001</v>
      </c>
      <c r="Y76" s="84">
        <v>0</v>
      </c>
      <c r="Z76" s="84">
        <v>3000</v>
      </c>
      <c r="AA76" s="84">
        <v>82823.759999999995</v>
      </c>
      <c r="AB76" s="84">
        <v>99295.01</v>
      </c>
      <c r="AC76" s="84">
        <v>58725.64</v>
      </c>
      <c r="AD76" s="84">
        <v>1350</v>
      </c>
      <c r="AE76" s="84">
        <v>0</v>
      </c>
      <c r="AF76" s="84">
        <v>55297.85</v>
      </c>
      <c r="AG76" s="84">
        <v>23809.83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141409.71</v>
      </c>
      <c r="AO76" s="84">
        <v>1765709.69</v>
      </c>
      <c r="AP76" s="84">
        <v>0</v>
      </c>
      <c r="AQ76" s="84">
        <v>938973.26</v>
      </c>
      <c r="AR76" s="84">
        <v>166934.07</v>
      </c>
      <c r="AS76" s="84">
        <v>133235.15</v>
      </c>
      <c r="AT76" s="84">
        <v>0</v>
      </c>
      <c r="AU76" s="84">
        <v>154380.74</v>
      </c>
      <c r="AV76" s="84">
        <v>21634.02</v>
      </c>
      <c r="AW76" s="84">
        <v>697.5</v>
      </c>
      <c r="AX76" s="84">
        <v>8277.52</v>
      </c>
      <c r="AY76" s="84">
        <v>0</v>
      </c>
      <c r="AZ76" s="84">
        <v>13193.71</v>
      </c>
      <c r="BA76" s="84">
        <v>262.5</v>
      </c>
      <c r="BB76" s="84">
        <v>9128.7099999999991</v>
      </c>
      <c r="BC76" s="84">
        <v>1777.16</v>
      </c>
      <c r="BD76" s="84">
        <v>41680.53</v>
      </c>
      <c r="BE76" s="84">
        <v>56924</v>
      </c>
      <c r="BF76" s="84">
        <v>12362.54</v>
      </c>
      <c r="BG76" s="84">
        <v>110514.21</v>
      </c>
      <c r="BH76" s="84">
        <v>12388.22</v>
      </c>
      <c r="BI76" s="84">
        <v>0</v>
      </c>
      <c r="BJ76" s="84">
        <v>11060.91</v>
      </c>
      <c r="BK76" s="84">
        <v>18542.27</v>
      </c>
      <c r="BL76" s="84">
        <v>641.77</v>
      </c>
      <c r="BM76" s="84">
        <v>161938.43</v>
      </c>
      <c r="BN76" s="84">
        <v>26549.58</v>
      </c>
      <c r="BO76" s="84">
        <v>118247.62</v>
      </c>
      <c r="BP76" s="84">
        <v>39744.04</v>
      </c>
      <c r="BQ76" s="84">
        <v>0</v>
      </c>
      <c r="BR76" s="84">
        <v>0</v>
      </c>
      <c r="BS76" s="84">
        <v>0</v>
      </c>
      <c r="BT76" s="84">
        <v>0</v>
      </c>
      <c r="BU76" s="84">
        <v>0</v>
      </c>
      <c r="BV76" s="84">
        <v>11461</v>
      </c>
      <c r="BW76" s="84">
        <v>0</v>
      </c>
      <c r="BX76" s="84">
        <v>0</v>
      </c>
      <c r="BY76" s="84">
        <v>1</v>
      </c>
      <c r="BZ76" s="84">
        <v>0</v>
      </c>
      <c r="CA76" s="125">
        <v>0</v>
      </c>
      <c r="CB76" s="126"/>
      <c r="CC76" s="84">
        <v>0</v>
      </c>
      <c r="CD76" s="84">
        <v>0</v>
      </c>
      <c r="CE76" s="84">
        <v>41681</v>
      </c>
      <c r="CF76" s="84">
        <v>128312</v>
      </c>
      <c r="CG76" s="84">
        <v>24955</v>
      </c>
      <c r="CH76" s="84">
        <v>0</v>
      </c>
      <c r="CI76" s="84">
        <v>0</v>
      </c>
      <c r="CJ76" s="85">
        <v>0</v>
      </c>
      <c r="CK76" s="86">
        <f t="shared" si="2"/>
        <v>169993</v>
      </c>
      <c r="CL76" s="86">
        <f t="shared" si="3"/>
        <v>24955</v>
      </c>
    </row>
    <row r="77" spans="1:90" x14ac:dyDescent="0.3">
      <c r="A77" s="84">
        <v>302</v>
      </c>
      <c r="B77" s="84">
        <v>3524</v>
      </c>
      <c r="C77" s="84" t="s">
        <v>146</v>
      </c>
      <c r="D77" s="84" t="s">
        <v>133</v>
      </c>
      <c r="E77" s="84"/>
      <c r="F77" s="84" t="s">
        <v>132</v>
      </c>
      <c r="G77" s="84">
        <v>0</v>
      </c>
      <c r="H77" s="84">
        <v>0</v>
      </c>
      <c r="I77" s="84" t="s">
        <v>633</v>
      </c>
      <c r="J77" s="84" t="s">
        <v>130</v>
      </c>
      <c r="K77" s="84" t="s">
        <v>128</v>
      </c>
      <c r="L77" s="84" t="s">
        <v>129</v>
      </c>
      <c r="M77" s="84" t="s">
        <v>128</v>
      </c>
      <c r="N77" s="84" t="s">
        <v>127</v>
      </c>
      <c r="O77" s="84" t="s">
        <v>126</v>
      </c>
      <c r="P77" s="84" t="s">
        <v>126</v>
      </c>
      <c r="Q77" s="84">
        <v>-205818.78</v>
      </c>
      <c r="R77" s="84">
        <v>0</v>
      </c>
      <c r="S77" s="84">
        <v>0</v>
      </c>
      <c r="T77" s="84">
        <v>1002197.73</v>
      </c>
      <c r="U77" s="84">
        <v>0</v>
      </c>
      <c r="V77" s="84">
        <v>73799.179999999993</v>
      </c>
      <c r="W77" s="84">
        <v>0</v>
      </c>
      <c r="X77" s="84">
        <v>17484.96</v>
      </c>
      <c r="Y77" s="84">
        <v>65738.820000000007</v>
      </c>
      <c r="Z77" s="84">
        <v>16484.77</v>
      </c>
      <c r="AA77" s="84">
        <v>0</v>
      </c>
      <c r="AB77" s="84">
        <v>31967.41</v>
      </c>
      <c r="AC77" s="84">
        <v>19980.14</v>
      </c>
      <c r="AD77" s="84">
        <v>0</v>
      </c>
      <c r="AE77" s="84">
        <v>0</v>
      </c>
      <c r="AF77" s="84">
        <v>7313.74</v>
      </c>
      <c r="AG77" s="84">
        <v>626350.82999999996</v>
      </c>
      <c r="AH77" s="84">
        <v>0</v>
      </c>
      <c r="AI77" s="84">
        <v>0</v>
      </c>
      <c r="AJ77" s="84">
        <v>0</v>
      </c>
      <c r="AK77" s="84">
        <v>0</v>
      </c>
      <c r="AL77" s="84">
        <v>1826.88</v>
      </c>
      <c r="AM77" s="84">
        <v>6260</v>
      </c>
      <c r="AN77" s="84">
        <v>57983.33</v>
      </c>
      <c r="AO77" s="84">
        <v>854041.88</v>
      </c>
      <c r="AP77" s="84">
        <v>0</v>
      </c>
      <c r="AQ77" s="84">
        <v>225498.21</v>
      </c>
      <c r="AR77" s="84">
        <v>28075.86</v>
      </c>
      <c r="AS77" s="84">
        <v>88565.89</v>
      </c>
      <c r="AT77" s="84">
        <v>0</v>
      </c>
      <c r="AU77" s="84">
        <v>2586.85</v>
      </c>
      <c r="AV77" s="84">
        <v>6207.33</v>
      </c>
      <c r="AW77" s="84">
        <v>2158.0300000000002</v>
      </c>
      <c r="AX77" s="84">
        <v>308.32</v>
      </c>
      <c r="AY77" s="84">
        <v>0</v>
      </c>
      <c r="AZ77" s="84">
        <v>36301.199999999997</v>
      </c>
      <c r="BA77" s="84">
        <v>27.03</v>
      </c>
      <c r="BB77" s="84">
        <v>29751.63</v>
      </c>
      <c r="BC77" s="84">
        <v>4575.28</v>
      </c>
      <c r="BD77" s="84">
        <v>25670.959999999999</v>
      </c>
      <c r="BE77" s="84">
        <v>7714</v>
      </c>
      <c r="BF77" s="84">
        <v>65641.84</v>
      </c>
      <c r="BG77" s="84">
        <v>55424.74</v>
      </c>
      <c r="BH77" s="84">
        <v>11232.25</v>
      </c>
      <c r="BI77" s="84">
        <v>0</v>
      </c>
      <c r="BJ77" s="84">
        <v>15972.39</v>
      </c>
      <c r="BK77" s="84">
        <v>19364.11</v>
      </c>
      <c r="BL77" s="84">
        <v>44.14</v>
      </c>
      <c r="BM77" s="84">
        <v>60851.08</v>
      </c>
      <c r="BN77" s="84">
        <v>34918.160000000003</v>
      </c>
      <c r="BO77" s="84">
        <v>16990.48</v>
      </c>
      <c r="BP77" s="84">
        <v>26892.41</v>
      </c>
      <c r="BQ77" s="84">
        <v>0</v>
      </c>
      <c r="BR77" s="84">
        <v>0</v>
      </c>
      <c r="BS77" s="84">
        <v>0</v>
      </c>
      <c r="BT77" s="84">
        <v>0</v>
      </c>
      <c r="BU77" s="84">
        <v>0</v>
      </c>
      <c r="BV77" s="84">
        <v>0</v>
      </c>
      <c r="BW77" s="84">
        <v>0</v>
      </c>
      <c r="BX77" s="84">
        <v>0</v>
      </c>
      <c r="BY77" s="84">
        <v>1</v>
      </c>
      <c r="BZ77" s="84">
        <v>0</v>
      </c>
      <c r="CA77" s="125">
        <v>0</v>
      </c>
      <c r="CB77" s="126"/>
      <c r="CC77" s="84">
        <v>0</v>
      </c>
      <c r="CD77" s="84">
        <v>0</v>
      </c>
      <c r="CE77" s="84">
        <v>102755</v>
      </c>
      <c r="CF77" s="84">
        <v>0</v>
      </c>
      <c r="CG77" s="84">
        <v>0</v>
      </c>
      <c r="CH77" s="84">
        <v>0</v>
      </c>
      <c r="CI77" s="84">
        <v>0</v>
      </c>
      <c r="CJ77" s="85">
        <v>0</v>
      </c>
      <c r="CK77" s="86">
        <f t="shared" si="2"/>
        <v>102755</v>
      </c>
      <c r="CL77" s="86">
        <f t="shared" si="3"/>
        <v>0</v>
      </c>
    </row>
    <row r="78" spans="1:90" ht="26.4" x14ac:dyDescent="0.3">
      <c r="A78" s="84">
        <v>302</v>
      </c>
      <c r="B78" s="84">
        <v>4003</v>
      </c>
      <c r="C78" s="84" t="s">
        <v>145</v>
      </c>
      <c r="D78" s="84" t="s">
        <v>133</v>
      </c>
      <c r="E78" s="84"/>
      <c r="F78" s="84" t="s">
        <v>132</v>
      </c>
      <c r="G78" s="84">
        <v>0</v>
      </c>
      <c r="H78" s="84">
        <v>0</v>
      </c>
      <c r="I78" s="84" t="s">
        <v>633</v>
      </c>
      <c r="J78" s="84" t="s">
        <v>130</v>
      </c>
      <c r="K78" s="84" t="s">
        <v>128</v>
      </c>
      <c r="L78" s="84" t="s">
        <v>129</v>
      </c>
      <c r="M78" s="84" t="s">
        <v>128</v>
      </c>
      <c r="N78" s="84" t="s">
        <v>127</v>
      </c>
      <c r="O78" s="84" t="s">
        <v>126</v>
      </c>
      <c r="P78" s="84" t="s">
        <v>126</v>
      </c>
      <c r="Q78" s="84">
        <v>246879.14</v>
      </c>
      <c r="R78" s="84">
        <v>0</v>
      </c>
      <c r="S78" s="84">
        <v>31538</v>
      </c>
      <c r="T78" s="84">
        <v>5132965</v>
      </c>
      <c r="U78" s="84">
        <v>0</v>
      </c>
      <c r="V78" s="84">
        <v>255950.44</v>
      </c>
      <c r="W78" s="84">
        <v>0</v>
      </c>
      <c r="X78" s="84">
        <v>319141.56</v>
      </c>
      <c r="Y78" s="84">
        <v>95900</v>
      </c>
      <c r="Z78" s="84">
        <v>2000</v>
      </c>
      <c r="AA78" s="84">
        <v>16360.64</v>
      </c>
      <c r="AB78" s="84">
        <v>537.83000000000004</v>
      </c>
      <c r="AC78" s="84">
        <v>118173.96</v>
      </c>
      <c r="AD78" s="84">
        <v>0</v>
      </c>
      <c r="AE78" s="84">
        <v>18357.009999999998</v>
      </c>
      <c r="AF78" s="84">
        <v>24855.95</v>
      </c>
      <c r="AG78" s="84">
        <v>6893.06</v>
      </c>
      <c r="AH78" s="84">
        <v>0</v>
      </c>
      <c r="AI78" s="84">
        <v>0</v>
      </c>
      <c r="AJ78" s="84">
        <v>0</v>
      </c>
      <c r="AK78" s="84">
        <v>22207.5</v>
      </c>
      <c r="AL78" s="84">
        <v>45130</v>
      </c>
      <c r="AM78" s="84">
        <v>47966.5</v>
      </c>
      <c r="AN78" s="84">
        <v>0</v>
      </c>
      <c r="AO78" s="84">
        <v>3530873.74</v>
      </c>
      <c r="AP78" s="84">
        <v>0</v>
      </c>
      <c r="AQ78" s="84">
        <v>845483.94</v>
      </c>
      <c r="AR78" s="84">
        <v>92619.29</v>
      </c>
      <c r="AS78" s="84">
        <v>441487.87</v>
      </c>
      <c r="AT78" s="84">
        <v>0</v>
      </c>
      <c r="AU78" s="84">
        <v>44655.66</v>
      </c>
      <c r="AV78" s="84">
        <v>41369.06</v>
      </c>
      <c r="AW78" s="84">
        <v>8089.73</v>
      </c>
      <c r="AX78" s="84">
        <v>1117.2</v>
      </c>
      <c r="AY78" s="84">
        <v>0</v>
      </c>
      <c r="AZ78" s="84">
        <v>75829.52</v>
      </c>
      <c r="BA78" s="84">
        <v>11535.32</v>
      </c>
      <c r="BB78" s="84">
        <v>79793.600000000006</v>
      </c>
      <c r="BC78" s="84">
        <v>4154.6899999999996</v>
      </c>
      <c r="BD78" s="84">
        <v>74679.039999999994</v>
      </c>
      <c r="BE78" s="84">
        <v>60648</v>
      </c>
      <c r="BF78" s="84">
        <v>38950.85</v>
      </c>
      <c r="BG78" s="84">
        <v>117001.7</v>
      </c>
      <c r="BH78" s="84">
        <v>93125.54</v>
      </c>
      <c r="BI78" s="84">
        <v>41858.36</v>
      </c>
      <c r="BJ78" s="84">
        <v>21662.09</v>
      </c>
      <c r="BK78" s="84">
        <v>14309.9</v>
      </c>
      <c r="BL78" s="84">
        <v>0</v>
      </c>
      <c r="BM78" s="84">
        <v>177899.38</v>
      </c>
      <c r="BN78" s="84">
        <v>135266.71</v>
      </c>
      <c r="BO78" s="84">
        <v>82895.98</v>
      </c>
      <c r="BP78" s="84">
        <v>12337.5</v>
      </c>
      <c r="BQ78" s="84">
        <v>0</v>
      </c>
      <c r="BR78" s="84">
        <v>0</v>
      </c>
      <c r="BS78" s="84">
        <v>132000</v>
      </c>
      <c r="BT78" s="84">
        <v>0</v>
      </c>
      <c r="BU78" s="84">
        <v>0</v>
      </c>
      <c r="BV78" s="84">
        <v>17289.060000000001</v>
      </c>
      <c r="BW78" s="84">
        <v>0</v>
      </c>
      <c r="BX78" s="84">
        <v>132000</v>
      </c>
      <c r="BY78" s="84">
        <v>1</v>
      </c>
      <c r="BZ78" s="84">
        <v>0</v>
      </c>
      <c r="CA78" s="125">
        <v>169694.78</v>
      </c>
      <c r="CB78" s="126"/>
      <c r="CC78" s="84">
        <v>0</v>
      </c>
      <c r="CD78" s="84">
        <v>6090</v>
      </c>
      <c r="CE78" s="84">
        <v>56562</v>
      </c>
      <c r="CF78" s="84">
        <v>117112</v>
      </c>
      <c r="CG78" s="84">
        <v>0</v>
      </c>
      <c r="CH78" s="84">
        <v>5042</v>
      </c>
      <c r="CI78" s="84">
        <v>0</v>
      </c>
      <c r="CJ78" s="85">
        <v>0</v>
      </c>
      <c r="CK78" s="86">
        <f t="shared" si="2"/>
        <v>173674</v>
      </c>
      <c r="CL78" s="86">
        <f t="shared" si="3"/>
        <v>5042</v>
      </c>
    </row>
    <row r="79" spans="1:90" ht="26.4" x14ac:dyDescent="0.3">
      <c r="A79" s="84">
        <v>302</v>
      </c>
      <c r="B79" s="84">
        <v>4004</v>
      </c>
      <c r="C79" s="84" t="s">
        <v>144</v>
      </c>
      <c r="D79" s="84" t="s">
        <v>133</v>
      </c>
      <c r="E79" s="84"/>
      <c r="F79" s="84" t="s">
        <v>132</v>
      </c>
      <c r="G79" s="84">
        <v>0</v>
      </c>
      <c r="H79" s="84">
        <v>0</v>
      </c>
      <c r="I79" s="84" t="s">
        <v>633</v>
      </c>
      <c r="J79" s="84" t="s">
        <v>130</v>
      </c>
      <c r="K79" s="84" t="s">
        <v>128</v>
      </c>
      <c r="L79" s="84" t="s">
        <v>129</v>
      </c>
      <c r="M79" s="84" t="s">
        <v>128</v>
      </c>
      <c r="N79" s="84" t="s">
        <v>127</v>
      </c>
      <c r="O79" s="84" t="s">
        <v>126</v>
      </c>
      <c r="P79" s="84" t="s">
        <v>126</v>
      </c>
      <c r="Q79" s="84">
        <v>31471</v>
      </c>
      <c r="R79" s="84">
        <v>0</v>
      </c>
      <c r="S79" s="84">
        <v>0</v>
      </c>
      <c r="T79" s="84">
        <v>1657727.7</v>
      </c>
      <c r="U79" s="84">
        <v>390291</v>
      </c>
      <c r="V79" s="84">
        <v>90722.4</v>
      </c>
      <c r="W79" s="84">
        <v>0</v>
      </c>
      <c r="X79" s="84">
        <v>15279.96</v>
      </c>
      <c r="Y79" s="84">
        <v>128368.31</v>
      </c>
      <c r="Z79" s="84">
        <v>1400</v>
      </c>
      <c r="AA79" s="84">
        <v>0</v>
      </c>
      <c r="AB79" s="84">
        <v>0</v>
      </c>
      <c r="AC79" s="84">
        <v>0</v>
      </c>
      <c r="AD79" s="84">
        <v>0</v>
      </c>
      <c r="AE79" s="84">
        <v>0</v>
      </c>
      <c r="AF79" s="84">
        <v>0</v>
      </c>
      <c r="AG79" s="84">
        <v>522000</v>
      </c>
      <c r="AH79" s="84">
        <v>0</v>
      </c>
      <c r="AI79" s="84">
        <v>0</v>
      </c>
      <c r="AJ79" s="84">
        <v>0</v>
      </c>
      <c r="AK79" s="84">
        <v>0</v>
      </c>
      <c r="AL79" s="84">
        <v>38220</v>
      </c>
      <c r="AM79" s="84">
        <v>13441.26</v>
      </c>
      <c r="AN79" s="84">
        <v>0</v>
      </c>
      <c r="AO79" s="84">
        <v>1844675.95</v>
      </c>
      <c r="AP79" s="84">
        <v>0</v>
      </c>
      <c r="AQ79" s="84">
        <v>151903.54999999999</v>
      </c>
      <c r="AR79" s="84">
        <v>45920.18</v>
      </c>
      <c r="AS79" s="84">
        <v>197598.21</v>
      </c>
      <c r="AT79" s="84">
        <v>0</v>
      </c>
      <c r="AU79" s="84">
        <v>0</v>
      </c>
      <c r="AV79" s="84">
        <v>3755.25</v>
      </c>
      <c r="AW79" s="84">
        <v>5308</v>
      </c>
      <c r="AX79" s="84">
        <v>408.66</v>
      </c>
      <c r="AY79" s="84">
        <v>0</v>
      </c>
      <c r="AZ79" s="84">
        <v>170947.83</v>
      </c>
      <c r="BA79" s="84">
        <v>0</v>
      </c>
      <c r="BB79" s="84">
        <v>42088.79</v>
      </c>
      <c r="BC79" s="84">
        <v>307.58999999999997</v>
      </c>
      <c r="BD79" s="84">
        <v>14533.22</v>
      </c>
      <c r="BE79" s="84">
        <v>7168</v>
      </c>
      <c r="BF79" s="84">
        <v>93340.88</v>
      </c>
      <c r="BG79" s="84">
        <v>45686.39</v>
      </c>
      <c r="BH79" s="84">
        <v>22200.32</v>
      </c>
      <c r="BI79" s="84">
        <v>32728.95</v>
      </c>
      <c r="BJ79" s="84">
        <v>49105</v>
      </c>
      <c r="BK79" s="84">
        <v>9123.76</v>
      </c>
      <c r="BL79" s="84">
        <v>0</v>
      </c>
      <c r="BM79" s="84">
        <v>2749.5</v>
      </c>
      <c r="BN79" s="84">
        <v>0</v>
      </c>
      <c r="BO79" s="84">
        <v>27780.28</v>
      </c>
      <c r="BP79" s="84">
        <v>51395</v>
      </c>
      <c r="BQ79" s="84">
        <v>0</v>
      </c>
      <c r="BR79" s="84">
        <v>0</v>
      </c>
      <c r="BS79" s="84">
        <v>12453</v>
      </c>
      <c r="BT79" s="84">
        <v>0</v>
      </c>
      <c r="BU79" s="84">
        <v>0</v>
      </c>
      <c r="BV79" s="84">
        <v>0</v>
      </c>
      <c r="BW79" s="84">
        <v>0</v>
      </c>
      <c r="BX79" s="84">
        <v>12453</v>
      </c>
      <c r="BY79" s="84">
        <v>1</v>
      </c>
      <c r="BZ79" s="84">
        <v>0</v>
      </c>
      <c r="CA79" s="125">
        <v>0</v>
      </c>
      <c r="CB79" s="126"/>
      <c r="CC79" s="84">
        <v>0</v>
      </c>
      <c r="CD79" s="84">
        <v>12453</v>
      </c>
      <c r="CE79" s="84">
        <v>37000</v>
      </c>
      <c r="CF79" s="84">
        <v>20743</v>
      </c>
      <c r="CG79" s="84">
        <v>0</v>
      </c>
      <c r="CH79" s="84">
        <v>0</v>
      </c>
      <c r="CI79" s="84">
        <v>0</v>
      </c>
      <c r="CJ79" s="85">
        <v>0</v>
      </c>
      <c r="CK79" s="86">
        <f t="shared" si="2"/>
        <v>57743</v>
      </c>
      <c r="CL79" s="86">
        <f t="shared" si="3"/>
        <v>0</v>
      </c>
    </row>
    <row r="80" spans="1:90" x14ac:dyDescent="0.3">
      <c r="A80" s="84">
        <v>302</v>
      </c>
      <c r="B80" s="84">
        <v>5201</v>
      </c>
      <c r="C80" s="84" t="s">
        <v>143</v>
      </c>
      <c r="D80" s="84" t="s">
        <v>133</v>
      </c>
      <c r="E80" s="84"/>
      <c r="F80" s="84" t="s">
        <v>132</v>
      </c>
      <c r="G80" s="84">
        <v>0</v>
      </c>
      <c r="H80" s="84">
        <v>0</v>
      </c>
      <c r="I80" s="84" t="s">
        <v>633</v>
      </c>
      <c r="J80" s="84" t="s">
        <v>130</v>
      </c>
      <c r="K80" s="84" t="s">
        <v>128</v>
      </c>
      <c r="L80" s="84" t="s">
        <v>129</v>
      </c>
      <c r="M80" s="84" t="s">
        <v>128</v>
      </c>
      <c r="N80" s="84" t="s">
        <v>127</v>
      </c>
      <c r="O80" s="84" t="s">
        <v>126</v>
      </c>
      <c r="P80" s="84" t="s">
        <v>126</v>
      </c>
      <c r="Q80" s="84">
        <v>300149.23</v>
      </c>
      <c r="R80" s="84">
        <v>0</v>
      </c>
      <c r="S80" s="84">
        <v>8387.5</v>
      </c>
      <c r="T80" s="84">
        <v>1819333.51</v>
      </c>
      <c r="U80" s="84">
        <v>0</v>
      </c>
      <c r="V80" s="84">
        <v>144818.64000000001</v>
      </c>
      <c r="W80" s="84">
        <v>0</v>
      </c>
      <c r="X80" s="84">
        <v>107255.03999999999</v>
      </c>
      <c r="Y80" s="84">
        <v>5663.6</v>
      </c>
      <c r="Z80" s="84">
        <v>0</v>
      </c>
      <c r="AA80" s="84">
        <v>6364.63</v>
      </c>
      <c r="AB80" s="84">
        <v>28198.38</v>
      </c>
      <c r="AC80" s="84">
        <v>41082.550000000003</v>
      </c>
      <c r="AD80" s="84">
        <v>0</v>
      </c>
      <c r="AE80" s="84">
        <v>0</v>
      </c>
      <c r="AF80" s="84">
        <v>25412.65</v>
      </c>
      <c r="AG80" s="84">
        <v>1402.82</v>
      </c>
      <c r="AH80" s="84">
        <v>0</v>
      </c>
      <c r="AI80" s="84">
        <v>0</v>
      </c>
      <c r="AJ80" s="84">
        <v>0</v>
      </c>
      <c r="AK80" s="84">
        <v>0</v>
      </c>
      <c r="AL80" s="84">
        <v>0</v>
      </c>
      <c r="AM80" s="84">
        <v>23700.62</v>
      </c>
      <c r="AN80" s="84">
        <v>67848</v>
      </c>
      <c r="AO80" s="84">
        <v>1090853.48</v>
      </c>
      <c r="AP80" s="84">
        <v>0</v>
      </c>
      <c r="AQ80" s="84">
        <v>435900.06</v>
      </c>
      <c r="AR80" s="84">
        <v>70676.56</v>
      </c>
      <c r="AS80" s="84">
        <v>129320.71</v>
      </c>
      <c r="AT80" s="84">
        <v>0</v>
      </c>
      <c r="AU80" s="84">
        <v>44812.85</v>
      </c>
      <c r="AV80" s="84">
        <v>2303.6</v>
      </c>
      <c r="AW80" s="84">
        <v>5910.33</v>
      </c>
      <c r="AX80" s="84">
        <v>646.16</v>
      </c>
      <c r="AY80" s="84">
        <v>0</v>
      </c>
      <c r="AZ80" s="84">
        <v>32121.13</v>
      </c>
      <c r="BA80" s="84">
        <v>19900.650000000001</v>
      </c>
      <c r="BB80" s="84">
        <v>27121.79</v>
      </c>
      <c r="BC80" s="84">
        <v>10430.950000000001</v>
      </c>
      <c r="BD80" s="84">
        <v>36462.86</v>
      </c>
      <c r="BE80" s="84">
        <v>7014.4</v>
      </c>
      <c r="BF80" s="84">
        <v>12276.11</v>
      </c>
      <c r="BG80" s="84">
        <v>88954.52</v>
      </c>
      <c r="BH80" s="84">
        <v>10159.59</v>
      </c>
      <c r="BI80" s="84">
        <v>0</v>
      </c>
      <c r="BJ80" s="84">
        <v>13602.43</v>
      </c>
      <c r="BK80" s="84">
        <v>12301.78</v>
      </c>
      <c r="BL80" s="84">
        <v>11034.56</v>
      </c>
      <c r="BM80" s="84">
        <v>114377.24</v>
      </c>
      <c r="BN80" s="84">
        <v>6377.5</v>
      </c>
      <c r="BO80" s="84">
        <v>72283.960000000006</v>
      </c>
      <c r="BP80" s="84">
        <v>30265.79</v>
      </c>
      <c r="BQ80" s="84">
        <v>0</v>
      </c>
      <c r="BR80" s="84">
        <v>0</v>
      </c>
      <c r="BS80" s="84">
        <v>6271</v>
      </c>
      <c r="BT80" s="84">
        <v>0</v>
      </c>
      <c r="BU80" s="84">
        <v>0</v>
      </c>
      <c r="BV80" s="84">
        <v>8398.75</v>
      </c>
      <c r="BW80" s="84">
        <v>0</v>
      </c>
      <c r="BX80" s="84">
        <v>6271</v>
      </c>
      <c r="BY80" s="84">
        <v>1</v>
      </c>
      <c r="BZ80" s="84">
        <v>0</v>
      </c>
      <c r="CA80" s="125">
        <v>9888</v>
      </c>
      <c r="CB80" s="126"/>
      <c r="CC80" s="84">
        <v>0</v>
      </c>
      <c r="CD80" s="84">
        <v>13170</v>
      </c>
      <c r="CE80" s="84">
        <v>64357</v>
      </c>
      <c r="CF80" s="84">
        <v>215492</v>
      </c>
      <c r="CG80" s="84">
        <v>0</v>
      </c>
      <c r="CH80" s="84">
        <v>0</v>
      </c>
      <c r="CI80" s="84">
        <v>0</v>
      </c>
      <c r="CJ80" s="85">
        <v>0</v>
      </c>
      <c r="CK80" s="86">
        <f t="shared" si="2"/>
        <v>279849</v>
      </c>
      <c r="CL80" s="86">
        <f t="shared" si="3"/>
        <v>0</v>
      </c>
    </row>
    <row r="81" spans="1:90" ht="26.4" x14ac:dyDescent="0.3">
      <c r="A81" s="84">
        <v>302</v>
      </c>
      <c r="B81" s="84">
        <v>5404</v>
      </c>
      <c r="C81" s="84" t="s">
        <v>142</v>
      </c>
      <c r="D81" s="84" t="s">
        <v>133</v>
      </c>
      <c r="E81" s="84"/>
      <c r="F81" s="84" t="s">
        <v>132</v>
      </c>
      <c r="G81" s="84">
        <v>0</v>
      </c>
      <c r="H81" s="84">
        <v>1</v>
      </c>
      <c r="I81" s="84" t="s">
        <v>633</v>
      </c>
      <c r="J81" s="84" t="s">
        <v>130</v>
      </c>
      <c r="K81" s="84" t="s">
        <v>128</v>
      </c>
      <c r="L81" s="84" t="s">
        <v>129</v>
      </c>
      <c r="M81" s="84" t="s">
        <v>128</v>
      </c>
      <c r="N81" s="84" t="s">
        <v>127</v>
      </c>
      <c r="O81" s="84" t="s">
        <v>126</v>
      </c>
      <c r="P81" s="84" t="s">
        <v>126</v>
      </c>
      <c r="Q81" s="84">
        <v>73335.199999999997</v>
      </c>
      <c r="R81" s="84">
        <v>0</v>
      </c>
      <c r="S81" s="84">
        <v>-766</v>
      </c>
      <c r="T81" s="84">
        <v>3451066</v>
      </c>
      <c r="U81" s="84">
        <v>1397084</v>
      </c>
      <c r="V81" s="84">
        <v>1762</v>
      </c>
      <c r="W81" s="84">
        <v>0</v>
      </c>
      <c r="X81" s="84">
        <v>42020</v>
      </c>
      <c r="Y81" s="84">
        <v>7458</v>
      </c>
      <c r="Z81" s="84">
        <v>0</v>
      </c>
      <c r="AA81" s="84">
        <v>0</v>
      </c>
      <c r="AB81" s="84">
        <v>14982.84</v>
      </c>
      <c r="AC81" s="84">
        <v>140861</v>
      </c>
      <c r="AD81" s="84">
        <v>0</v>
      </c>
      <c r="AE81" s="84">
        <v>0</v>
      </c>
      <c r="AF81" s="84">
        <v>19557</v>
      </c>
      <c r="AG81" s="84">
        <v>138912.64000000001</v>
      </c>
      <c r="AH81" s="84">
        <v>0</v>
      </c>
      <c r="AI81" s="84">
        <v>0</v>
      </c>
      <c r="AJ81" s="84">
        <v>0</v>
      </c>
      <c r="AK81" s="84">
        <v>21250</v>
      </c>
      <c r="AL81" s="84">
        <v>31790</v>
      </c>
      <c r="AM81" s="84">
        <v>29050.76</v>
      </c>
      <c r="AN81" s="84">
        <v>10867.05</v>
      </c>
      <c r="AO81" s="84">
        <v>3272558</v>
      </c>
      <c r="AP81" s="84">
        <v>0</v>
      </c>
      <c r="AQ81" s="84">
        <v>246200</v>
      </c>
      <c r="AR81" s="84">
        <v>82952</v>
      </c>
      <c r="AS81" s="84">
        <v>347327</v>
      </c>
      <c r="AT81" s="84">
        <v>54603</v>
      </c>
      <c r="AU81" s="84">
        <v>9687</v>
      </c>
      <c r="AV81" s="84">
        <v>28511</v>
      </c>
      <c r="AW81" s="84">
        <v>12793</v>
      </c>
      <c r="AX81" s="84">
        <v>824</v>
      </c>
      <c r="AY81" s="84">
        <v>0</v>
      </c>
      <c r="AZ81" s="84">
        <v>95929</v>
      </c>
      <c r="BA81" s="84">
        <v>4812</v>
      </c>
      <c r="BB81" s="84">
        <v>74968</v>
      </c>
      <c r="BC81" s="84">
        <v>27339</v>
      </c>
      <c r="BD81" s="84">
        <v>50607</v>
      </c>
      <c r="BE81" s="84">
        <v>17130</v>
      </c>
      <c r="BF81" s="84">
        <v>47120</v>
      </c>
      <c r="BG81" s="84">
        <v>139829</v>
      </c>
      <c r="BH81" s="84">
        <v>24428</v>
      </c>
      <c r="BI81" s="84">
        <v>122694</v>
      </c>
      <c r="BJ81" s="84">
        <v>37977</v>
      </c>
      <c r="BK81" s="84">
        <v>21462</v>
      </c>
      <c r="BL81" s="84">
        <v>334</v>
      </c>
      <c r="BM81" s="84">
        <v>69475</v>
      </c>
      <c r="BN81" s="84">
        <v>1902</v>
      </c>
      <c r="BO81" s="84">
        <v>71087</v>
      </c>
      <c r="BP81" s="84">
        <v>99218</v>
      </c>
      <c r="BQ81" s="84">
        <v>0</v>
      </c>
      <c r="BR81" s="84">
        <v>0</v>
      </c>
      <c r="BS81" s="84">
        <v>4443</v>
      </c>
      <c r="BT81" s="84">
        <v>0</v>
      </c>
      <c r="BU81" s="84">
        <v>0</v>
      </c>
      <c r="BV81" s="84">
        <v>0</v>
      </c>
      <c r="BW81" s="84">
        <v>-3677</v>
      </c>
      <c r="BX81" s="84">
        <v>4443</v>
      </c>
      <c r="BY81" s="84">
        <v>1</v>
      </c>
      <c r="BZ81" s="84">
        <v>0</v>
      </c>
      <c r="CA81" s="125">
        <v>0</v>
      </c>
      <c r="CB81" s="126"/>
      <c r="CC81" s="84">
        <v>0</v>
      </c>
      <c r="CD81" s="84">
        <v>0</v>
      </c>
      <c r="CE81" s="84">
        <v>160000</v>
      </c>
      <c r="CF81" s="84">
        <v>253787</v>
      </c>
      <c r="CG81" s="84">
        <v>0</v>
      </c>
      <c r="CH81" s="84">
        <v>0</v>
      </c>
      <c r="CI81" s="84">
        <v>0</v>
      </c>
      <c r="CJ81" s="85">
        <v>0</v>
      </c>
      <c r="CK81" s="86">
        <f t="shared" si="2"/>
        <v>413787</v>
      </c>
      <c r="CL81" s="86">
        <f t="shared" si="3"/>
        <v>0</v>
      </c>
    </row>
    <row r="82" spans="1:90" ht="26.4" x14ac:dyDescent="0.3">
      <c r="A82" s="84">
        <v>302</v>
      </c>
      <c r="B82" s="84">
        <v>5405</v>
      </c>
      <c r="C82" s="84" t="s">
        <v>141</v>
      </c>
      <c r="D82" s="84" t="s">
        <v>133</v>
      </c>
      <c r="E82" s="84"/>
      <c r="F82" s="84" t="s">
        <v>132</v>
      </c>
      <c r="G82" s="84">
        <v>0</v>
      </c>
      <c r="H82" s="84">
        <v>0</v>
      </c>
      <c r="I82" s="84" t="s">
        <v>633</v>
      </c>
      <c r="J82" s="84" t="s">
        <v>130</v>
      </c>
      <c r="K82" s="84" t="s">
        <v>128</v>
      </c>
      <c r="L82" s="84" t="s">
        <v>129</v>
      </c>
      <c r="M82" s="84" t="s">
        <v>128</v>
      </c>
      <c r="N82" s="84" t="s">
        <v>127</v>
      </c>
      <c r="O82" s="84" t="s">
        <v>126</v>
      </c>
      <c r="P82" s="84" t="s">
        <v>126</v>
      </c>
      <c r="Q82" s="84">
        <v>602121.92000000004</v>
      </c>
      <c r="R82" s="84">
        <v>-4589.68</v>
      </c>
      <c r="S82" s="84">
        <v>1</v>
      </c>
      <c r="T82" s="84">
        <v>5272843.04</v>
      </c>
      <c r="U82" s="84">
        <v>1691588.03</v>
      </c>
      <c r="V82" s="84">
        <v>165665.51999999999</v>
      </c>
      <c r="W82" s="84">
        <v>0</v>
      </c>
      <c r="X82" s="84">
        <v>123125.01</v>
      </c>
      <c r="Y82" s="84">
        <v>13972.72</v>
      </c>
      <c r="Z82" s="84">
        <v>3270</v>
      </c>
      <c r="AA82" s="84">
        <v>837.4</v>
      </c>
      <c r="AB82" s="84">
        <v>56411.7</v>
      </c>
      <c r="AC82" s="84">
        <v>364580.39</v>
      </c>
      <c r="AD82" s="84">
        <v>0</v>
      </c>
      <c r="AE82" s="84">
        <v>0</v>
      </c>
      <c r="AF82" s="84">
        <v>24269.86</v>
      </c>
      <c r="AG82" s="84">
        <v>1000</v>
      </c>
      <c r="AH82" s="84">
        <v>0</v>
      </c>
      <c r="AI82" s="84">
        <v>0</v>
      </c>
      <c r="AJ82" s="84">
        <v>0</v>
      </c>
      <c r="AK82" s="84">
        <v>0</v>
      </c>
      <c r="AL82" s="84">
        <v>43180</v>
      </c>
      <c r="AM82" s="84">
        <v>48095.62</v>
      </c>
      <c r="AN82" s="84">
        <v>0</v>
      </c>
      <c r="AO82" s="84">
        <v>4618991.4800000004</v>
      </c>
      <c r="AP82" s="84">
        <v>320</v>
      </c>
      <c r="AQ82" s="84">
        <v>655315.55000000005</v>
      </c>
      <c r="AR82" s="84">
        <v>101741.04</v>
      </c>
      <c r="AS82" s="84">
        <v>581126.22</v>
      </c>
      <c r="AT82" s="84">
        <v>162734.39999999999</v>
      </c>
      <c r="AU82" s="84">
        <v>0</v>
      </c>
      <c r="AV82" s="84">
        <v>22058.79</v>
      </c>
      <c r="AW82" s="84">
        <v>14580.21</v>
      </c>
      <c r="AX82" s="84">
        <v>1300.95</v>
      </c>
      <c r="AY82" s="84">
        <v>0</v>
      </c>
      <c r="AZ82" s="84">
        <v>85190.81</v>
      </c>
      <c r="BA82" s="84">
        <v>39291.82</v>
      </c>
      <c r="BB82" s="84">
        <v>103330.97</v>
      </c>
      <c r="BC82" s="84">
        <v>12277.14</v>
      </c>
      <c r="BD82" s="84">
        <v>136547.49</v>
      </c>
      <c r="BE82" s="84">
        <v>25599.49</v>
      </c>
      <c r="BF82" s="84">
        <v>38137.06</v>
      </c>
      <c r="BG82" s="84">
        <v>155337.37</v>
      </c>
      <c r="BH82" s="84">
        <v>73213.72</v>
      </c>
      <c r="BI82" s="84">
        <v>112123.91</v>
      </c>
      <c r="BJ82" s="84">
        <v>30704.04</v>
      </c>
      <c r="BK82" s="84">
        <v>53772.3</v>
      </c>
      <c r="BL82" s="84">
        <v>0</v>
      </c>
      <c r="BM82" s="84">
        <v>233456.89</v>
      </c>
      <c r="BN82" s="84">
        <v>135312.65</v>
      </c>
      <c r="BO82" s="84">
        <v>108638.1</v>
      </c>
      <c r="BP82" s="84">
        <v>57542.53</v>
      </c>
      <c r="BQ82" s="84">
        <v>0</v>
      </c>
      <c r="BR82" s="84">
        <v>0</v>
      </c>
      <c r="BS82" s="84">
        <v>24999.5</v>
      </c>
      <c r="BT82" s="84">
        <v>0</v>
      </c>
      <c r="BU82" s="84">
        <v>0</v>
      </c>
      <c r="BV82" s="84">
        <v>0</v>
      </c>
      <c r="BW82" s="84">
        <v>0</v>
      </c>
      <c r="BX82" s="84">
        <v>24999.5</v>
      </c>
      <c r="BY82" s="84">
        <v>1</v>
      </c>
      <c r="BZ82" s="84">
        <v>0</v>
      </c>
      <c r="CA82" s="125">
        <v>0</v>
      </c>
      <c r="CB82" s="126"/>
      <c r="CC82" s="84">
        <v>0</v>
      </c>
      <c r="CD82" s="84">
        <v>24999.5</v>
      </c>
      <c r="CE82" s="84">
        <v>57754</v>
      </c>
      <c r="CF82" s="84">
        <v>769563</v>
      </c>
      <c r="CG82" s="84">
        <v>0</v>
      </c>
      <c r="CH82" s="84">
        <v>0</v>
      </c>
      <c r="CI82" s="84">
        <v>-4590</v>
      </c>
      <c r="CJ82" s="85">
        <v>0</v>
      </c>
      <c r="CK82" s="86">
        <f t="shared" si="2"/>
        <v>822727</v>
      </c>
      <c r="CL82" s="86">
        <f t="shared" si="3"/>
        <v>0</v>
      </c>
    </row>
    <row r="83" spans="1:90" ht="26.4" x14ac:dyDescent="0.3">
      <c r="A83" s="84">
        <v>302</v>
      </c>
      <c r="B83" s="84">
        <v>5407</v>
      </c>
      <c r="C83" s="84" t="s">
        <v>140</v>
      </c>
      <c r="D83" s="84" t="s">
        <v>133</v>
      </c>
      <c r="E83" s="84"/>
      <c r="F83" s="84" t="s">
        <v>132</v>
      </c>
      <c r="G83" s="84">
        <v>0</v>
      </c>
      <c r="H83" s="84">
        <v>0</v>
      </c>
      <c r="I83" s="84" t="s">
        <v>633</v>
      </c>
      <c r="J83" s="84" t="s">
        <v>130</v>
      </c>
      <c r="K83" s="84" t="s">
        <v>128</v>
      </c>
      <c r="L83" s="84" t="s">
        <v>129</v>
      </c>
      <c r="M83" s="84" t="s">
        <v>128</v>
      </c>
      <c r="N83" s="84" t="s">
        <v>127</v>
      </c>
      <c r="O83" s="84" t="s">
        <v>126</v>
      </c>
      <c r="P83" s="84" t="s">
        <v>126</v>
      </c>
      <c r="Q83" s="84">
        <v>46808.56</v>
      </c>
      <c r="R83" s="84">
        <v>0</v>
      </c>
      <c r="S83" s="84">
        <v>0</v>
      </c>
      <c r="T83" s="84">
        <v>6619110.5899999999</v>
      </c>
      <c r="U83" s="84">
        <v>1064718.01</v>
      </c>
      <c r="V83" s="84">
        <v>418982.69</v>
      </c>
      <c r="W83" s="84">
        <v>0</v>
      </c>
      <c r="X83" s="84">
        <v>294455.03000000003</v>
      </c>
      <c r="Y83" s="84">
        <v>0</v>
      </c>
      <c r="Z83" s="84">
        <v>0</v>
      </c>
      <c r="AA83" s="84">
        <v>102.48</v>
      </c>
      <c r="AB83" s="84">
        <v>0</v>
      </c>
      <c r="AC83" s="84">
        <v>0</v>
      </c>
      <c r="AD83" s="84">
        <v>0</v>
      </c>
      <c r="AE83" s="84">
        <v>0</v>
      </c>
      <c r="AF83" s="84">
        <v>86355.32</v>
      </c>
      <c r="AG83" s="84">
        <v>40216.79</v>
      </c>
      <c r="AH83" s="84">
        <v>0</v>
      </c>
      <c r="AI83" s="84">
        <v>0</v>
      </c>
      <c r="AJ83" s="84">
        <v>0</v>
      </c>
      <c r="AK83" s="84">
        <v>18316.560000000001</v>
      </c>
      <c r="AL83" s="84">
        <v>0</v>
      </c>
      <c r="AM83" s="84">
        <v>34030</v>
      </c>
      <c r="AN83" s="84">
        <v>101669.37</v>
      </c>
      <c r="AO83" s="84">
        <v>4905763.1399999997</v>
      </c>
      <c r="AP83" s="84">
        <v>0</v>
      </c>
      <c r="AQ83" s="84">
        <v>892312.79</v>
      </c>
      <c r="AR83" s="84">
        <v>131734.26</v>
      </c>
      <c r="AS83" s="84">
        <v>455088.74</v>
      </c>
      <c r="AT83" s="84">
        <v>0</v>
      </c>
      <c r="AU83" s="84">
        <v>52182.28</v>
      </c>
      <c r="AV83" s="84">
        <v>141515.66</v>
      </c>
      <c r="AW83" s="84">
        <v>17491.900000000001</v>
      </c>
      <c r="AX83" s="84">
        <v>1553.18</v>
      </c>
      <c r="AY83" s="84">
        <v>4881.6400000000003</v>
      </c>
      <c r="AZ83" s="84">
        <v>130112.22</v>
      </c>
      <c r="BA83" s="84">
        <v>6489.45</v>
      </c>
      <c r="BB83" s="84">
        <v>154909.64000000001</v>
      </c>
      <c r="BC83" s="84">
        <v>3969.21</v>
      </c>
      <c r="BD83" s="84">
        <v>219299.02</v>
      </c>
      <c r="BE83" s="84">
        <v>36442</v>
      </c>
      <c r="BF83" s="84">
        <v>44743.03</v>
      </c>
      <c r="BG83" s="84">
        <v>211913.65</v>
      </c>
      <c r="BH83" s="84">
        <v>95702.77</v>
      </c>
      <c r="BI83" s="84">
        <v>103150.73</v>
      </c>
      <c r="BJ83" s="84">
        <v>105292.06</v>
      </c>
      <c r="BK83" s="84">
        <v>45458.11</v>
      </c>
      <c r="BL83" s="84">
        <v>0</v>
      </c>
      <c r="BM83" s="84">
        <v>115960.58</v>
      </c>
      <c r="BN83" s="84">
        <v>83485.83</v>
      </c>
      <c r="BO83" s="84">
        <v>377275.35</v>
      </c>
      <c r="BP83" s="84">
        <v>106141.94</v>
      </c>
      <c r="BQ83" s="84">
        <v>0</v>
      </c>
      <c r="BR83" s="84">
        <v>0</v>
      </c>
      <c r="BS83" s="84">
        <v>6800</v>
      </c>
      <c r="BT83" s="84">
        <v>0</v>
      </c>
      <c r="BU83" s="84">
        <v>0</v>
      </c>
      <c r="BV83" s="84">
        <v>6800</v>
      </c>
      <c r="BW83" s="84">
        <v>0</v>
      </c>
      <c r="BX83" s="84">
        <v>0</v>
      </c>
      <c r="BY83" s="84">
        <v>1</v>
      </c>
      <c r="BZ83" s="84">
        <v>0</v>
      </c>
      <c r="CA83" s="125">
        <v>0</v>
      </c>
      <c r="CB83" s="126"/>
      <c r="CC83" s="84">
        <v>0</v>
      </c>
      <c r="CD83" s="84">
        <v>6799.6</v>
      </c>
      <c r="CE83" s="84">
        <v>0</v>
      </c>
      <c r="CF83" s="84">
        <v>275097</v>
      </c>
      <c r="CG83" s="84">
        <v>0</v>
      </c>
      <c r="CH83" s="84">
        <v>0</v>
      </c>
      <c r="CI83" s="84">
        <v>0</v>
      </c>
      <c r="CJ83" s="85">
        <v>0</v>
      </c>
      <c r="CK83" s="86">
        <f t="shared" si="2"/>
        <v>275097</v>
      </c>
      <c r="CL83" s="86">
        <f t="shared" si="3"/>
        <v>0</v>
      </c>
    </row>
    <row r="84" spans="1:90" x14ac:dyDescent="0.3">
      <c r="A84" s="84">
        <v>302</v>
      </c>
      <c r="B84" s="84">
        <v>5427</v>
      </c>
      <c r="C84" s="84" t="s">
        <v>139</v>
      </c>
      <c r="D84" s="84" t="s">
        <v>133</v>
      </c>
      <c r="E84" s="84"/>
      <c r="F84" s="84" t="s">
        <v>132</v>
      </c>
      <c r="G84" s="84">
        <v>0</v>
      </c>
      <c r="H84" s="84">
        <v>2</v>
      </c>
      <c r="I84" s="84" t="s">
        <v>633</v>
      </c>
      <c r="J84" s="84" t="s">
        <v>130</v>
      </c>
      <c r="K84" s="84" t="s">
        <v>128</v>
      </c>
      <c r="L84" s="84" t="s">
        <v>129</v>
      </c>
      <c r="M84" s="84" t="s">
        <v>128</v>
      </c>
      <c r="N84" s="84" t="s">
        <v>127</v>
      </c>
      <c r="O84" s="84" t="s">
        <v>126</v>
      </c>
      <c r="P84" s="84" t="s">
        <v>126</v>
      </c>
      <c r="Q84" s="84">
        <v>91021.7</v>
      </c>
      <c r="R84" s="84">
        <v>0</v>
      </c>
      <c r="S84" s="84">
        <v>0</v>
      </c>
      <c r="T84" s="84">
        <v>6989165.4199999999</v>
      </c>
      <c r="U84" s="84">
        <v>1577555</v>
      </c>
      <c r="V84" s="84">
        <v>1439453.48</v>
      </c>
      <c r="W84" s="84">
        <v>0</v>
      </c>
      <c r="X84" s="84">
        <v>65524.85</v>
      </c>
      <c r="Y84" s="84">
        <v>369189.62</v>
      </c>
      <c r="Z84" s="84">
        <v>0</v>
      </c>
      <c r="AA84" s="84">
        <v>12610</v>
      </c>
      <c r="AB84" s="84">
        <v>0</v>
      </c>
      <c r="AC84" s="84">
        <v>77000</v>
      </c>
      <c r="AD84" s="84">
        <v>9022</v>
      </c>
      <c r="AE84" s="84">
        <v>0</v>
      </c>
      <c r="AF84" s="84">
        <v>1093919.74</v>
      </c>
      <c r="AG84" s="84">
        <v>1713630</v>
      </c>
      <c r="AH84" s="84">
        <v>0</v>
      </c>
      <c r="AI84" s="84">
        <v>0</v>
      </c>
      <c r="AJ84" s="84">
        <v>0</v>
      </c>
      <c r="AK84" s="84">
        <v>0</v>
      </c>
      <c r="AL84" s="84">
        <v>0</v>
      </c>
      <c r="AM84" s="84">
        <v>0</v>
      </c>
      <c r="AN84" s="84">
        <v>112455</v>
      </c>
      <c r="AO84" s="84">
        <v>6925790</v>
      </c>
      <c r="AP84" s="84">
        <v>86765.45</v>
      </c>
      <c r="AQ84" s="84">
        <v>1816863.61</v>
      </c>
      <c r="AR84" s="84">
        <v>159251</v>
      </c>
      <c r="AS84" s="84">
        <v>843911</v>
      </c>
      <c r="AT84" s="84">
        <v>0</v>
      </c>
      <c r="AU84" s="84">
        <v>87893</v>
      </c>
      <c r="AV84" s="84">
        <v>131976</v>
      </c>
      <c r="AW84" s="84">
        <v>27147</v>
      </c>
      <c r="AX84" s="84">
        <v>48620.67</v>
      </c>
      <c r="AY84" s="84">
        <v>0</v>
      </c>
      <c r="AZ84" s="84">
        <v>237923.13</v>
      </c>
      <c r="BA84" s="84">
        <v>25445.13</v>
      </c>
      <c r="BB84" s="84">
        <v>161532</v>
      </c>
      <c r="BC84" s="84">
        <v>25295.68</v>
      </c>
      <c r="BD84" s="84">
        <v>206478</v>
      </c>
      <c r="BE84" s="84">
        <v>60523.79</v>
      </c>
      <c r="BF84" s="84">
        <v>347156.66</v>
      </c>
      <c r="BG84" s="84">
        <v>368709</v>
      </c>
      <c r="BH84" s="84">
        <v>160751.24</v>
      </c>
      <c r="BI84" s="84">
        <v>122268</v>
      </c>
      <c r="BJ84" s="84">
        <v>37637</v>
      </c>
      <c r="BK84" s="84">
        <v>80258.92</v>
      </c>
      <c r="BL84" s="84">
        <v>0</v>
      </c>
      <c r="BM84" s="84">
        <v>46570.86</v>
      </c>
      <c r="BN84" s="84">
        <v>132995.93</v>
      </c>
      <c r="BO84" s="84">
        <v>615821.84</v>
      </c>
      <c r="BP84" s="84">
        <v>766955.01</v>
      </c>
      <c r="BQ84" s="84">
        <v>0</v>
      </c>
      <c r="BR84" s="84">
        <v>0</v>
      </c>
      <c r="BS84" s="84">
        <v>0</v>
      </c>
      <c r="BT84" s="84">
        <v>0</v>
      </c>
      <c r="BU84" s="84">
        <v>0</v>
      </c>
      <c r="BV84" s="84">
        <v>0</v>
      </c>
      <c r="BW84" s="84">
        <v>0</v>
      </c>
      <c r="BX84" s="84">
        <v>0</v>
      </c>
      <c r="BY84" s="84">
        <v>1</v>
      </c>
      <c r="BZ84" s="84">
        <v>0</v>
      </c>
      <c r="CA84" s="125">
        <v>0</v>
      </c>
      <c r="CB84" s="126"/>
      <c r="CC84" s="84">
        <v>0</v>
      </c>
      <c r="CD84" s="84">
        <v>0</v>
      </c>
      <c r="CE84" s="84">
        <v>26007</v>
      </c>
      <c r="CF84" s="84">
        <v>0</v>
      </c>
      <c r="CG84" s="84">
        <v>0</v>
      </c>
      <c r="CH84" s="84">
        <v>0</v>
      </c>
      <c r="CI84" s="84">
        <v>0</v>
      </c>
      <c r="CJ84" s="85">
        <v>0</v>
      </c>
      <c r="CK84" s="86">
        <f t="shared" si="2"/>
        <v>26007</v>
      </c>
      <c r="CL84" s="86">
        <f t="shared" si="3"/>
        <v>0</v>
      </c>
    </row>
    <row r="85" spans="1:90" ht="26.4" x14ac:dyDescent="0.3">
      <c r="A85" s="84">
        <v>302</v>
      </c>
      <c r="B85" s="84">
        <v>5948</v>
      </c>
      <c r="C85" s="84" t="s">
        <v>138</v>
      </c>
      <c r="D85" s="84" t="s">
        <v>133</v>
      </c>
      <c r="E85" s="84"/>
      <c r="F85" s="84" t="s">
        <v>132</v>
      </c>
      <c r="G85" s="84">
        <v>0</v>
      </c>
      <c r="H85" s="84">
        <v>2</v>
      </c>
      <c r="I85" s="84" t="s">
        <v>633</v>
      </c>
      <c r="J85" s="84" t="s">
        <v>130</v>
      </c>
      <c r="K85" s="84" t="s">
        <v>128</v>
      </c>
      <c r="L85" s="84" t="s">
        <v>129</v>
      </c>
      <c r="M85" s="84" t="s">
        <v>128</v>
      </c>
      <c r="N85" s="84" t="s">
        <v>127</v>
      </c>
      <c r="O85" s="84" t="s">
        <v>126</v>
      </c>
      <c r="P85" s="84" t="s">
        <v>126</v>
      </c>
      <c r="Q85" s="84">
        <v>-122668</v>
      </c>
      <c r="R85" s="84">
        <v>0</v>
      </c>
      <c r="S85" s="84">
        <v>0</v>
      </c>
      <c r="T85" s="84">
        <v>1016824.76</v>
      </c>
      <c r="U85" s="84">
        <v>0</v>
      </c>
      <c r="V85" s="84">
        <v>17233.43</v>
      </c>
      <c r="W85" s="84">
        <v>0</v>
      </c>
      <c r="X85" s="84">
        <v>8070.03</v>
      </c>
      <c r="Y85" s="84">
        <v>58100.3</v>
      </c>
      <c r="Z85" s="84">
        <v>0</v>
      </c>
      <c r="AA85" s="84">
        <v>1261.5</v>
      </c>
      <c r="AB85" s="84">
        <v>93934</v>
      </c>
      <c r="AC85" s="84">
        <v>3545.06</v>
      </c>
      <c r="AD85" s="84">
        <v>1645.5</v>
      </c>
      <c r="AE85" s="84">
        <v>0</v>
      </c>
      <c r="AF85" s="84">
        <v>22780.73</v>
      </c>
      <c r="AG85" s="84">
        <v>307812.56</v>
      </c>
      <c r="AH85" s="84">
        <v>0</v>
      </c>
      <c r="AI85" s="84">
        <v>0</v>
      </c>
      <c r="AJ85" s="84">
        <v>0</v>
      </c>
      <c r="AK85" s="84">
        <v>0</v>
      </c>
      <c r="AL85" s="84">
        <v>0</v>
      </c>
      <c r="AM85" s="84">
        <v>0</v>
      </c>
      <c r="AN85" s="84">
        <v>63416</v>
      </c>
      <c r="AO85" s="84">
        <v>748904.87</v>
      </c>
      <c r="AP85" s="84">
        <v>0</v>
      </c>
      <c r="AQ85" s="84">
        <v>257562.38</v>
      </c>
      <c r="AR85" s="84">
        <v>-290</v>
      </c>
      <c r="AS85" s="84">
        <v>73825.119999999995</v>
      </c>
      <c r="AT85" s="84">
        <v>0</v>
      </c>
      <c r="AU85" s="84">
        <v>10915.95</v>
      </c>
      <c r="AV85" s="84">
        <v>35521.46</v>
      </c>
      <c r="AW85" s="84">
        <v>15317.47</v>
      </c>
      <c r="AX85" s="84">
        <v>342.76</v>
      </c>
      <c r="AY85" s="84">
        <v>8885.4</v>
      </c>
      <c r="AZ85" s="84">
        <v>16804.5</v>
      </c>
      <c r="BA85" s="84">
        <v>2062.5100000000002</v>
      </c>
      <c r="BB85" s="84">
        <v>53921.74</v>
      </c>
      <c r="BC85" s="84">
        <v>9757.82</v>
      </c>
      <c r="BD85" s="84">
        <v>18249.009999999998</v>
      </c>
      <c r="BE85" s="84">
        <v>14470.4</v>
      </c>
      <c r="BF85" s="84">
        <v>85137.41</v>
      </c>
      <c r="BG85" s="84">
        <v>58921.79</v>
      </c>
      <c r="BH85" s="84">
        <v>11847.74</v>
      </c>
      <c r="BI85" s="84">
        <v>0</v>
      </c>
      <c r="BJ85" s="84">
        <v>17674.759999999998</v>
      </c>
      <c r="BK85" s="84">
        <v>6166.83</v>
      </c>
      <c r="BL85" s="84">
        <v>13495.02</v>
      </c>
      <c r="BM85" s="84">
        <v>54297.279999999999</v>
      </c>
      <c r="BN85" s="84">
        <v>0</v>
      </c>
      <c r="BO85" s="84">
        <v>7016.6</v>
      </c>
      <c r="BP85" s="84">
        <v>42732.08</v>
      </c>
      <c r="BQ85" s="84">
        <v>0</v>
      </c>
      <c r="BR85" s="84">
        <v>0</v>
      </c>
      <c r="BS85" s="84">
        <v>1050</v>
      </c>
      <c r="BT85" s="84">
        <v>0</v>
      </c>
      <c r="BU85" s="84">
        <v>0</v>
      </c>
      <c r="BV85" s="84">
        <v>0</v>
      </c>
      <c r="BW85" s="84">
        <v>0</v>
      </c>
      <c r="BX85" s="84">
        <v>0</v>
      </c>
      <c r="BY85" s="84">
        <v>1</v>
      </c>
      <c r="BZ85" s="84">
        <v>0</v>
      </c>
      <c r="CA85" s="125">
        <v>0</v>
      </c>
      <c r="CB85" s="126"/>
      <c r="CC85" s="84">
        <v>0</v>
      </c>
      <c r="CD85" s="84">
        <v>0</v>
      </c>
      <c r="CE85" s="84">
        <v>0</v>
      </c>
      <c r="CF85" s="84">
        <v>-92635</v>
      </c>
      <c r="CG85" s="84">
        <v>0</v>
      </c>
      <c r="CH85" s="84">
        <v>0</v>
      </c>
      <c r="CI85" s="84">
        <v>0</v>
      </c>
      <c r="CJ85" s="85">
        <v>0</v>
      </c>
      <c r="CK85" s="86">
        <f t="shared" si="2"/>
        <v>-92635</v>
      </c>
      <c r="CL85" s="86">
        <f t="shared" si="3"/>
        <v>0</v>
      </c>
    </row>
    <row r="86" spans="1:90" ht="26.4" x14ac:dyDescent="0.3">
      <c r="A86" s="84">
        <v>302</v>
      </c>
      <c r="B86" s="84">
        <v>5949</v>
      </c>
      <c r="C86" s="84" t="s">
        <v>137</v>
      </c>
      <c r="D86" s="84" t="s">
        <v>133</v>
      </c>
      <c r="E86" s="84"/>
      <c r="F86" s="84" t="s">
        <v>132</v>
      </c>
      <c r="G86" s="84">
        <v>0</v>
      </c>
      <c r="H86" s="84">
        <v>1</v>
      </c>
      <c r="I86" s="84" t="s">
        <v>633</v>
      </c>
      <c r="J86" s="84" t="s">
        <v>130</v>
      </c>
      <c r="K86" s="84" t="s">
        <v>128</v>
      </c>
      <c r="L86" s="84" t="s">
        <v>129</v>
      </c>
      <c r="M86" s="84" t="s">
        <v>128</v>
      </c>
      <c r="N86" s="84" t="s">
        <v>127</v>
      </c>
      <c r="O86" s="84" t="s">
        <v>126</v>
      </c>
      <c r="P86" s="84" t="s">
        <v>126</v>
      </c>
      <c r="Q86" s="84">
        <v>8974.5400000000009</v>
      </c>
      <c r="R86" s="84">
        <v>0</v>
      </c>
      <c r="S86" s="84">
        <v>0</v>
      </c>
      <c r="T86" s="84">
        <v>1829154.83</v>
      </c>
      <c r="U86" s="84">
        <v>0</v>
      </c>
      <c r="V86" s="84">
        <v>33352.1</v>
      </c>
      <c r="W86" s="84">
        <v>0</v>
      </c>
      <c r="X86" s="84">
        <v>17485.05</v>
      </c>
      <c r="Y86" s="84">
        <v>0</v>
      </c>
      <c r="Z86" s="84">
        <v>3627.41</v>
      </c>
      <c r="AA86" s="84">
        <v>0</v>
      </c>
      <c r="AB86" s="84">
        <v>3652.17</v>
      </c>
      <c r="AC86" s="84">
        <v>24595.39</v>
      </c>
      <c r="AD86" s="84">
        <v>0</v>
      </c>
      <c r="AE86" s="84">
        <v>0</v>
      </c>
      <c r="AF86" s="84">
        <v>9494.66</v>
      </c>
      <c r="AG86" s="84">
        <v>1275434.78</v>
      </c>
      <c r="AH86" s="84">
        <v>0</v>
      </c>
      <c r="AI86" s="84">
        <v>0</v>
      </c>
      <c r="AJ86" s="84">
        <v>0</v>
      </c>
      <c r="AK86" s="84">
        <v>3168.72</v>
      </c>
      <c r="AL86" s="84">
        <v>0</v>
      </c>
      <c r="AM86" s="84">
        <v>18413.2</v>
      </c>
      <c r="AN86" s="84">
        <v>86195.83</v>
      </c>
      <c r="AO86" s="84">
        <v>1138461.1399999999</v>
      </c>
      <c r="AP86" s="84">
        <v>0</v>
      </c>
      <c r="AQ86" s="84">
        <v>1250857.3600000001</v>
      </c>
      <c r="AR86" s="84">
        <v>53621.45</v>
      </c>
      <c r="AS86" s="84">
        <v>108277</v>
      </c>
      <c r="AT86" s="84">
        <v>0</v>
      </c>
      <c r="AU86" s="84">
        <v>32576.67</v>
      </c>
      <c r="AV86" s="84">
        <v>8063.83</v>
      </c>
      <c r="AW86" s="84">
        <v>21027.56</v>
      </c>
      <c r="AX86" s="84">
        <v>621.55999999999995</v>
      </c>
      <c r="AY86" s="84">
        <v>0</v>
      </c>
      <c r="AZ86" s="84">
        <v>26169.599999999999</v>
      </c>
      <c r="BA86" s="84">
        <v>0</v>
      </c>
      <c r="BB86" s="84">
        <v>70084.509999999995</v>
      </c>
      <c r="BC86" s="84">
        <v>2815.18</v>
      </c>
      <c r="BD86" s="84">
        <v>33744.22</v>
      </c>
      <c r="BE86" s="84">
        <v>32718</v>
      </c>
      <c r="BF86" s="84">
        <v>16715.36</v>
      </c>
      <c r="BG86" s="84">
        <v>98007.21</v>
      </c>
      <c r="BH86" s="84">
        <v>13044.58</v>
      </c>
      <c r="BI86" s="84">
        <v>0</v>
      </c>
      <c r="BJ86" s="84">
        <v>11231.75</v>
      </c>
      <c r="BK86" s="84">
        <v>25429.93</v>
      </c>
      <c r="BL86" s="84">
        <v>828.74</v>
      </c>
      <c r="BM86" s="84">
        <v>95393.1</v>
      </c>
      <c r="BN86" s="84">
        <v>97029.96</v>
      </c>
      <c r="BO86" s="84">
        <v>47282.17</v>
      </c>
      <c r="BP86" s="84">
        <v>131715.22</v>
      </c>
      <c r="BQ86" s="84">
        <v>0</v>
      </c>
      <c r="BR86" s="84">
        <v>0</v>
      </c>
      <c r="BS86" s="84">
        <v>0</v>
      </c>
      <c r="BT86" s="84">
        <v>0</v>
      </c>
      <c r="BU86" s="84">
        <v>0</v>
      </c>
      <c r="BV86" s="84">
        <v>0</v>
      </c>
      <c r="BW86" s="84">
        <v>0</v>
      </c>
      <c r="BX86" s="84">
        <v>0</v>
      </c>
      <c r="BY86" s="84">
        <v>1</v>
      </c>
      <c r="BZ86" s="84">
        <v>0</v>
      </c>
      <c r="CA86" s="125">
        <v>0</v>
      </c>
      <c r="CB86" s="126"/>
      <c r="CC86" s="84">
        <v>0</v>
      </c>
      <c r="CD86" s="84">
        <v>0</v>
      </c>
      <c r="CE86" s="84">
        <v>0</v>
      </c>
      <c r="CF86" s="84">
        <v>-2167</v>
      </c>
      <c r="CG86" s="84">
        <v>0</v>
      </c>
      <c r="CH86" s="84">
        <v>0</v>
      </c>
      <c r="CI86" s="84">
        <v>0</v>
      </c>
      <c r="CJ86" s="85">
        <v>0</v>
      </c>
      <c r="CK86" s="86">
        <f t="shared" si="2"/>
        <v>-2167</v>
      </c>
      <c r="CL86" s="86">
        <f t="shared" si="3"/>
        <v>0</v>
      </c>
    </row>
    <row r="87" spans="1:90" ht="26.4" x14ac:dyDescent="0.3">
      <c r="A87" s="84">
        <v>302</v>
      </c>
      <c r="B87" s="84">
        <v>7005</v>
      </c>
      <c r="C87" s="84" t="s">
        <v>136</v>
      </c>
      <c r="D87" s="84" t="s">
        <v>133</v>
      </c>
      <c r="E87" s="84"/>
      <c r="F87" s="84" t="s">
        <v>132</v>
      </c>
      <c r="G87" s="84">
        <v>0</v>
      </c>
      <c r="H87" s="84">
        <v>0</v>
      </c>
      <c r="I87" s="84" t="s">
        <v>633</v>
      </c>
      <c r="J87" s="84" t="s">
        <v>130</v>
      </c>
      <c r="K87" s="84" t="s">
        <v>128</v>
      </c>
      <c r="L87" s="84" t="s">
        <v>129</v>
      </c>
      <c r="M87" s="84" t="s">
        <v>128</v>
      </c>
      <c r="N87" s="84" t="s">
        <v>127</v>
      </c>
      <c r="O87" s="84" t="s">
        <v>126</v>
      </c>
      <c r="P87" s="84" t="s">
        <v>126</v>
      </c>
      <c r="Q87" s="84">
        <v>621887.64</v>
      </c>
      <c r="R87" s="84">
        <v>0</v>
      </c>
      <c r="S87" s="84">
        <v>15658.25</v>
      </c>
      <c r="T87" s="84">
        <v>1331851.3700000001</v>
      </c>
      <c r="U87" s="84">
        <v>0</v>
      </c>
      <c r="V87" s="84">
        <v>1614472.62</v>
      </c>
      <c r="W87" s="84">
        <v>0</v>
      </c>
      <c r="X87" s="84">
        <v>61869.96</v>
      </c>
      <c r="Y87" s="84">
        <v>0</v>
      </c>
      <c r="Z87" s="84">
        <v>7177.34</v>
      </c>
      <c r="AA87" s="84">
        <v>21512.5</v>
      </c>
      <c r="AB87" s="84">
        <v>14315</v>
      </c>
      <c r="AC87" s="84">
        <v>8655.24</v>
      </c>
      <c r="AD87" s="84">
        <v>8280</v>
      </c>
      <c r="AE87" s="84">
        <v>2527.1999999999998</v>
      </c>
      <c r="AF87" s="84">
        <v>300</v>
      </c>
      <c r="AG87" s="84">
        <v>792.07</v>
      </c>
      <c r="AH87" s="84">
        <v>0</v>
      </c>
      <c r="AI87" s="84">
        <v>0</v>
      </c>
      <c r="AJ87" s="84">
        <v>0</v>
      </c>
      <c r="AK87" s="84">
        <v>0</v>
      </c>
      <c r="AL87" s="84">
        <v>0</v>
      </c>
      <c r="AM87" s="84">
        <v>19069.82</v>
      </c>
      <c r="AN87" s="84">
        <v>26776.5</v>
      </c>
      <c r="AO87" s="84">
        <v>1115721.1200000001</v>
      </c>
      <c r="AP87" s="84">
        <v>0</v>
      </c>
      <c r="AQ87" s="84">
        <v>1041670.17</v>
      </c>
      <c r="AR87" s="84">
        <v>26948.2</v>
      </c>
      <c r="AS87" s="84">
        <v>148097.59</v>
      </c>
      <c r="AT87" s="84">
        <v>0</v>
      </c>
      <c r="AU87" s="84">
        <v>28747.919999999998</v>
      </c>
      <c r="AV87" s="84">
        <v>17396.55</v>
      </c>
      <c r="AW87" s="84">
        <v>22111.58</v>
      </c>
      <c r="AX87" s="84">
        <v>20954.2</v>
      </c>
      <c r="AY87" s="84">
        <v>0</v>
      </c>
      <c r="AZ87" s="84">
        <v>135505.62</v>
      </c>
      <c r="BA87" s="84">
        <v>4640.55</v>
      </c>
      <c r="BB87" s="84">
        <v>31273.72</v>
      </c>
      <c r="BC87" s="84">
        <v>18.350000000000001</v>
      </c>
      <c r="BD87" s="84">
        <v>52745.75</v>
      </c>
      <c r="BE87" s="84">
        <v>0</v>
      </c>
      <c r="BF87" s="84">
        <v>8866.9</v>
      </c>
      <c r="BG87" s="84">
        <v>55786.04</v>
      </c>
      <c r="BH87" s="84">
        <v>20548.09</v>
      </c>
      <c r="BI87" s="84">
        <v>0</v>
      </c>
      <c r="BJ87" s="84">
        <v>11194.71</v>
      </c>
      <c r="BK87" s="84">
        <v>4814.2</v>
      </c>
      <c r="BL87" s="84">
        <v>675.35</v>
      </c>
      <c r="BM87" s="84">
        <v>42170.42</v>
      </c>
      <c r="BN87" s="84">
        <v>20912.2</v>
      </c>
      <c r="BO87" s="84">
        <v>370765.09</v>
      </c>
      <c r="BP87" s="84">
        <v>42725.17</v>
      </c>
      <c r="BQ87" s="84">
        <v>0</v>
      </c>
      <c r="BR87" s="84">
        <v>0</v>
      </c>
      <c r="BS87" s="84">
        <v>18673.43</v>
      </c>
      <c r="BT87" s="84">
        <v>0</v>
      </c>
      <c r="BU87" s="84">
        <v>0</v>
      </c>
      <c r="BV87" s="84">
        <v>9670</v>
      </c>
      <c r="BW87" s="84">
        <v>0</v>
      </c>
      <c r="BX87" s="84">
        <v>18673</v>
      </c>
      <c r="BY87" s="84">
        <v>1</v>
      </c>
      <c r="BZ87" s="84">
        <v>0</v>
      </c>
      <c r="CA87" s="125">
        <v>0</v>
      </c>
      <c r="CB87" s="126"/>
      <c r="CC87" s="84">
        <v>44001.43</v>
      </c>
      <c r="CD87" s="84">
        <v>0</v>
      </c>
      <c r="CE87" s="84">
        <v>9600</v>
      </c>
      <c r="CF87" s="84">
        <v>486924</v>
      </c>
      <c r="CG87" s="84">
        <v>0</v>
      </c>
      <c r="CH87" s="84">
        <v>0</v>
      </c>
      <c r="CI87" s="84">
        <v>0</v>
      </c>
      <c r="CJ87" s="85">
        <v>0</v>
      </c>
      <c r="CK87" s="86">
        <f t="shared" si="2"/>
        <v>496524</v>
      </c>
      <c r="CL87" s="86">
        <f t="shared" si="3"/>
        <v>0</v>
      </c>
    </row>
    <row r="88" spans="1:90" ht="26.4" x14ac:dyDescent="0.3">
      <c r="A88" s="84">
        <v>302</v>
      </c>
      <c r="B88" s="84">
        <v>7009</v>
      </c>
      <c r="C88" s="84" t="s">
        <v>135</v>
      </c>
      <c r="D88" s="84" t="s">
        <v>133</v>
      </c>
      <c r="E88" s="84"/>
      <c r="F88" s="84" t="s">
        <v>132</v>
      </c>
      <c r="G88" s="84">
        <v>0</v>
      </c>
      <c r="H88" s="84">
        <v>0</v>
      </c>
      <c r="I88" s="84" t="s">
        <v>633</v>
      </c>
      <c r="J88" s="84" t="s">
        <v>130</v>
      </c>
      <c r="K88" s="84" t="s">
        <v>128</v>
      </c>
      <c r="L88" s="84" t="s">
        <v>129</v>
      </c>
      <c r="M88" s="84" t="s">
        <v>128</v>
      </c>
      <c r="N88" s="84" t="s">
        <v>127</v>
      </c>
      <c r="O88" s="84" t="s">
        <v>126</v>
      </c>
      <c r="P88" s="84" t="s">
        <v>126</v>
      </c>
      <c r="Q88" s="84">
        <v>342372.74</v>
      </c>
      <c r="R88" s="84">
        <v>0</v>
      </c>
      <c r="S88" s="84">
        <v>7834</v>
      </c>
      <c r="T88" s="84">
        <v>1912195.32</v>
      </c>
      <c r="U88" s="84">
        <v>0</v>
      </c>
      <c r="V88" s="84">
        <v>2053119.84</v>
      </c>
      <c r="W88" s="84">
        <v>0</v>
      </c>
      <c r="X88" s="84">
        <v>59480.04</v>
      </c>
      <c r="Y88" s="84">
        <v>0</v>
      </c>
      <c r="Z88" s="84">
        <v>706604.66</v>
      </c>
      <c r="AA88" s="84">
        <v>3291.15</v>
      </c>
      <c r="AB88" s="84">
        <v>19081.14</v>
      </c>
      <c r="AC88" s="84">
        <v>5356.38</v>
      </c>
      <c r="AD88" s="84">
        <v>0</v>
      </c>
      <c r="AE88" s="84">
        <v>0</v>
      </c>
      <c r="AF88" s="84">
        <v>4043.37</v>
      </c>
      <c r="AG88" s="84">
        <v>2240.1799999999998</v>
      </c>
      <c r="AH88" s="84">
        <v>2496</v>
      </c>
      <c r="AI88" s="84">
        <v>0</v>
      </c>
      <c r="AJ88" s="84">
        <v>0</v>
      </c>
      <c r="AK88" s="84">
        <v>0</v>
      </c>
      <c r="AL88" s="84">
        <v>0</v>
      </c>
      <c r="AM88" s="84">
        <v>45247.47</v>
      </c>
      <c r="AN88" s="84">
        <v>20388.03</v>
      </c>
      <c r="AO88" s="84">
        <v>1842998.93</v>
      </c>
      <c r="AP88" s="84">
        <v>3766.23</v>
      </c>
      <c r="AQ88" s="84">
        <v>1766058.7</v>
      </c>
      <c r="AR88" s="84">
        <v>52881.919999999998</v>
      </c>
      <c r="AS88" s="84">
        <v>120773.11</v>
      </c>
      <c r="AT88" s="84">
        <v>0</v>
      </c>
      <c r="AU88" s="84">
        <v>103867.5</v>
      </c>
      <c r="AV88" s="84">
        <v>29754.62</v>
      </c>
      <c r="AW88" s="84">
        <v>28218.81</v>
      </c>
      <c r="AX88" s="84">
        <v>0</v>
      </c>
      <c r="AY88" s="84">
        <v>0</v>
      </c>
      <c r="AZ88" s="84">
        <v>64900.78</v>
      </c>
      <c r="BA88" s="84">
        <v>10560.2</v>
      </c>
      <c r="BB88" s="84">
        <v>33826.07</v>
      </c>
      <c r="BC88" s="84">
        <v>5050.71</v>
      </c>
      <c r="BD88" s="84">
        <v>39199.43</v>
      </c>
      <c r="BE88" s="84">
        <v>0</v>
      </c>
      <c r="BF88" s="84">
        <v>32876.92</v>
      </c>
      <c r="BG88" s="84">
        <v>119709.32</v>
      </c>
      <c r="BH88" s="84">
        <v>19168.080000000002</v>
      </c>
      <c r="BI88" s="84">
        <v>0</v>
      </c>
      <c r="BJ88" s="84">
        <v>19145.78</v>
      </c>
      <c r="BK88" s="84">
        <v>5321</v>
      </c>
      <c r="BL88" s="84">
        <v>49570.68</v>
      </c>
      <c r="BM88" s="84">
        <v>41365.519999999997</v>
      </c>
      <c r="BN88" s="84">
        <v>0</v>
      </c>
      <c r="BO88" s="84">
        <v>186668.5</v>
      </c>
      <c r="BP88" s="84">
        <v>55719.69</v>
      </c>
      <c r="BQ88" s="84">
        <v>0</v>
      </c>
      <c r="BR88" s="84">
        <v>0</v>
      </c>
      <c r="BS88" s="84">
        <v>0</v>
      </c>
      <c r="BT88" s="84">
        <v>0</v>
      </c>
      <c r="BU88" s="84">
        <v>0</v>
      </c>
      <c r="BV88" s="84">
        <v>10388.879999999999</v>
      </c>
      <c r="BW88" s="84">
        <v>0</v>
      </c>
      <c r="BX88" s="84">
        <v>0</v>
      </c>
      <c r="BY88" s="84">
        <v>1</v>
      </c>
      <c r="BZ88" s="84">
        <v>0</v>
      </c>
      <c r="CA88" s="125">
        <v>0</v>
      </c>
      <c r="CB88" s="126"/>
      <c r="CC88" s="84">
        <v>0</v>
      </c>
      <c r="CD88" s="84">
        <v>0</v>
      </c>
      <c r="CE88" s="84">
        <v>179194</v>
      </c>
      <c r="CF88" s="84">
        <v>365320</v>
      </c>
      <c r="CG88" s="84">
        <v>18223</v>
      </c>
      <c r="CH88" s="84">
        <v>0</v>
      </c>
      <c r="CI88" s="84">
        <v>0</v>
      </c>
      <c r="CJ88" s="85">
        <v>0</v>
      </c>
      <c r="CK88" s="86">
        <f t="shared" si="2"/>
        <v>544514</v>
      </c>
      <c r="CL88" s="86">
        <f t="shared" si="3"/>
        <v>18223</v>
      </c>
    </row>
    <row r="89" spans="1:90" ht="26.4" x14ac:dyDescent="0.3">
      <c r="A89" s="84">
        <v>302</v>
      </c>
      <c r="B89" s="84">
        <v>7010</v>
      </c>
      <c r="C89" s="84" t="s">
        <v>134</v>
      </c>
      <c r="D89" s="84" t="s">
        <v>133</v>
      </c>
      <c r="E89" s="84"/>
      <c r="F89" s="84" t="s">
        <v>132</v>
      </c>
      <c r="G89" s="84">
        <v>0</v>
      </c>
      <c r="H89" s="84">
        <v>1</v>
      </c>
      <c r="I89" s="84" t="s">
        <v>633</v>
      </c>
      <c r="J89" s="84" t="s">
        <v>130</v>
      </c>
      <c r="K89" s="84" t="s">
        <v>128</v>
      </c>
      <c r="L89" s="84" t="s">
        <v>129</v>
      </c>
      <c r="M89" s="84" t="s">
        <v>128</v>
      </c>
      <c r="N89" s="84" t="s">
        <v>127</v>
      </c>
      <c r="O89" s="84" t="s">
        <v>126</v>
      </c>
      <c r="P89" s="84" t="s">
        <v>126</v>
      </c>
      <c r="Q89" s="84">
        <v>354817</v>
      </c>
      <c r="R89" s="84">
        <v>0</v>
      </c>
      <c r="S89" s="84">
        <v>68607</v>
      </c>
      <c r="T89" s="84">
        <v>770387.74</v>
      </c>
      <c r="U89" s="84">
        <v>300977.03999999998</v>
      </c>
      <c r="V89" s="84">
        <v>2463506.14</v>
      </c>
      <c r="W89" s="84">
        <v>0</v>
      </c>
      <c r="X89" s="84">
        <v>34144.980000000003</v>
      </c>
      <c r="Y89" s="84">
        <v>33250</v>
      </c>
      <c r="Z89" s="84">
        <v>21344.51</v>
      </c>
      <c r="AA89" s="84">
        <v>9820.4</v>
      </c>
      <c r="AB89" s="84">
        <v>550</v>
      </c>
      <c r="AC89" s="84">
        <v>8605.8700000000008</v>
      </c>
      <c r="AD89" s="84">
        <v>0</v>
      </c>
      <c r="AE89" s="84">
        <v>0</v>
      </c>
      <c r="AF89" s="84">
        <v>490</v>
      </c>
      <c r="AG89" s="84">
        <v>5590.43</v>
      </c>
      <c r="AH89" s="84">
        <v>0</v>
      </c>
      <c r="AI89" s="84">
        <v>0</v>
      </c>
      <c r="AJ89" s="84">
        <v>0</v>
      </c>
      <c r="AK89" s="84">
        <v>0</v>
      </c>
      <c r="AL89" s="84">
        <v>7800</v>
      </c>
      <c r="AM89" s="84">
        <v>20452.18</v>
      </c>
      <c r="AN89" s="84">
        <v>0</v>
      </c>
      <c r="AO89" s="84">
        <v>1226622.96</v>
      </c>
      <c r="AP89" s="84">
        <v>0</v>
      </c>
      <c r="AQ89" s="84">
        <v>1382662.3</v>
      </c>
      <c r="AR89" s="84">
        <v>114661.04</v>
      </c>
      <c r="AS89" s="84">
        <v>131045.19</v>
      </c>
      <c r="AT89" s="84">
        <v>0</v>
      </c>
      <c r="AU89" s="84">
        <v>63560.61</v>
      </c>
      <c r="AV89" s="84">
        <v>16989.25</v>
      </c>
      <c r="AW89" s="84">
        <v>13670.27</v>
      </c>
      <c r="AX89" s="84">
        <v>0</v>
      </c>
      <c r="AY89" s="84">
        <v>0</v>
      </c>
      <c r="AZ89" s="84">
        <v>65588.490000000005</v>
      </c>
      <c r="BA89" s="84">
        <v>16281.01</v>
      </c>
      <c r="BB89" s="84">
        <v>6287.89</v>
      </c>
      <c r="BC89" s="84">
        <v>4343.08</v>
      </c>
      <c r="BD89" s="84">
        <v>22319.07</v>
      </c>
      <c r="BE89" s="84">
        <v>0</v>
      </c>
      <c r="BF89" s="84">
        <v>17835.95</v>
      </c>
      <c r="BG89" s="84">
        <v>58303.23</v>
      </c>
      <c r="BH89" s="84">
        <v>31110.99</v>
      </c>
      <c r="BI89" s="84">
        <v>907.3</v>
      </c>
      <c r="BJ89" s="84">
        <v>8856.6299999999992</v>
      </c>
      <c r="BK89" s="84">
        <v>9821</v>
      </c>
      <c r="BL89" s="84">
        <v>41500</v>
      </c>
      <c r="BM89" s="84">
        <v>23046.05</v>
      </c>
      <c r="BN89" s="84">
        <v>0</v>
      </c>
      <c r="BO89" s="84">
        <v>134572.38</v>
      </c>
      <c r="BP89" s="84">
        <v>29939.97</v>
      </c>
      <c r="BQ89" s="84">
        <v>0</v>
      </c>
      <c r="BR89" s="84">
        <v>0</v>
      </c>
      <c r="BS89" s="84">
        <v>0</v>
      </c>
      <c r="BT89" s="84">
        <v>0</v>
      </c>
      <c r="BU89" s="84">
        <v>0</v>
      </c>
      <c r="BV89" s="84">
        <v>8303.1200000000008</v>
      </c>
      <c r="BW89" s="84">
        <v>59556</v>
      </c>
      <c r="BX89" s="84">
        <v>0</v>
      </c>
      <c r="BY89" s="84">
        <v>1</v>
      </c>
      <c r="BZ89" s="84">
        <v>0</v>
      </c>
      <c r="CA89" s="125">
        <v>-446</v>
      </c>
      <c r="CB89" s="126"/>
      <c r="CC89" s="84">
        <v>77503.62</v>
      </c>
      <c r="CD89" s="84">
        <v>46082.05</v>
      </c>
      <c r="CE89" s="84">
        <v>40607</v>
      </c>
      <c r="CF89" s="84">
        <v>571205</v>
      </c>
      <c r="CG89" s="84">
        <v>13326</v>
      </c>
      <c r="CH89" s="84">
        <v>0</v>
      </c>
      <c r="CI89" s="84">
        <v>0</v>
      </c>
      <c r="CJ89" s="85">
        <v>0</v>
      </c>
      <c r="CK89" s="86">
        <f t="shared" si="2"/>
        <v>611812</v>
      </c>
      <c r="CL89" s="86">
        <f t="shared" si="3"/>
        <v>13326</v>
      </c>
    </row>
    <row r="90" spans="1:90" ht="0" hidden="1" customHeight="1" x14ac:dyDescent="0.3">
      <c r="CK90" s="86">
        <f t="shared" si="2"/>
        <v>0</v>
      </c>
      <c r="CL90" s="86">
        <f t="shared" si="3"/>
        <v>0</v>
      </c>
    </row>
  </sheetData>
  <mergeCells count="89">
    <mergeCell ref="CA85:CB85"/>
    <mergeCell ref="CA86:CB86"/>
    <mergeCell ref="CA87:CB87"/>
    <mergeCell ref="CA88:CB88"/>
    <mergeCell ref="CA89:CB89"/>
    <mergeCell ref="CA84:CB84"/>
    <mergeCell ref="CA73:CB73"/>
    <mergeCell ref="CA74:CB74"/>
    <mergeCell ref="CA75:CB75"/>
    <mergeCell ref="CA76:CB76"/>
    <mergeCell ref="CA77:CB77"/>
    <mergeCell ref="CA78:CB78"/>
    <mergeCell ref="CA79:CB79"/>
    <mergeCell ref="CA80:CB80"/>
    <mergeCell ref="CA81:CB81"/>
    <mergeCell ref="CA82:CB82"/>
    <mergeCell ref="CA83:CB83"/>
    <mergeCell ref="CA72:CB72"/>
    <mergeCell ref="CA61:CB61"/>
    <mergeCell ref="CA62:CB62"/>
    <mergeCell ref="CA63:CB63"/>
    <mergeCell ref="CA64:CB64"/>
    <mergeCell ref="CA65:CB65"/>
    <mergeCell ref="CA66:CB66"/>
    <mergeCell ref="CA67:CB67"/>
    <mergeCell ref="CA68:CB68"/>
    <mergeCell ref="CA69:CB69"/>
    <mergeCell ref="CA70:CB70"/>
    <mergeCell ref="CA71:CB71"/>
    <mergeCell ref="CA60:CB60"/>
    <mergeCell ref="CA49:CB49"/>
    <mergeCell ref="CA50:CB50"/>
    <mergeCell ref="CA51:CB51"/>
    <mergeCell ref="CA52:CB52"/>
    <mergeCell ref="CA53:CB53"/>
    <mergeCell ref="CA54:CB54"/>
    <mergeCell ref="CA55:CB55"/>
    <mergeCell ref="CA56:CB56"/>
    <mergeCell ref="CA57:CB57"/>
    <mergeCell ref="CA58:CB58"/>
    <mergeCell ref="CA59:CB59"/>
    <mergeCell ref="CA48:CB48"/>
    <mergeCell ref="CA37:CB37"/>
    <mergeCell ref="CA38:CB38"/>
    <mergeCell ref="CA39:CB39"/>
    <mergeCell ref="CA40:CB40"/>
    <mergeCell ref="CA41:CB41"/>
    <mergeCell ref="CA42:CB42"/>
    <mergeCell ref="CA43:CB43"/>
    <mergeCell ref="CA44:CB44"/>
    <mergeCell ref="CA45:CB45"/>
    <mergeCell ref="CA46:CB46"/>
    <mergeCell ref="CA47:CB47"/>
    <mergeCell ref="CA36:CB36"/>
    <mergeCell ref="CA25:CB25"/>
    <mergeCell ref="CA26:CB26"/>
    <mergeCell ref="CA27:CB27"/>
    <mergeCell ref="CA28:CB28"/>
    <mergeCell ref="CA29:CB29"/>
    <mergeCell ref="CA30:CB30"/>
    <mergeCell ref="CA31:CB31"/>
    <mergeCell ref="CA32:CB32"/>
    <mergeCell ref="CA33:CB33"/>
    <mergeCell ref="CA34:CB34"/>
    <mergeCell ref="CA35:CB35"/>
    <mergeCell ref="CA24:CB24"/>
    <mergeCell ref="CA13:CB13"/>
    <mergeCell ref="CA14:CB14"/>
    <mergeCell ref="CA15:CB15"/>
    <mergeCell ref="CA16:CB16"/>
    <mergeCell ref="CA17:CB17"/>
    <mergeCell ref="CA18:CB18"/>
    <mergeCell ref="CA19:CB19"/>
    <mergeCell ref="CA20:CB20"/>
    <mergeCell ref="CA21:CB21"/>
    <mergeCell ref="CA22:CB22"/>
    <mergeCell ref="CA23:CB23"/>
    <mergeCell ref="CA12:CB12"/>
    <mergeCell ref="A1:CA1"/>
    <mergeCell ref="CA2:CB2"/>
    <mergeCell ref="CA3:CB3"/>
    <mergeCell ref="CA4:CB4"/>
    <mergeCell ref="CA5:CB5"/>
    <mergeCell ref="CA6:CB6"/>
    <mergeCell ref="CA7:CB7"/>
    <mergeCell ref="CA8:CB8"/>
    <mergeCell ref="CA9:CB9"/>
    <mergeCell ref="CA10:CB10"/>
    <mergeCell ref="CA11:CB1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1ba468b9-1414-4675-be4f-53c478ad47bb}" enabled="0" method="" siteId="{1ba468b9-1414-4675-be4f-53c478ad47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22-23 Outturn</vt:lpstr>
      <vt:lpstr>CFR Data 2018-19</vt:lpstr>
      <vt:lpstr>CFR20192020_BenchMarkDataReport</vt:lpstr>
      <vt:lpstr>Pupil Numbers</vt:lpstr>
      <vt:lpstr>Salary Expenditure</vt:lpstr>
      <vt:lpstr>3 year recovery</vt:lpstr>
      <vt:lpstr>CFR20202021_BenchMarkDataReport</vt:lpstr>
      <vt:lpstr>CFR20212022_BenchMarkDataReport</vt:lpstr>
      <vt:lpstr>Forecast!Print_Area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Gareth</dc:creator>
  <cp:lastModifiedBy>Phelan, Daniel</cp:lastModifiedBy>
  <cp:lastPrinted>2021-08-27T14:56:36Z</cp:lastPrinted>
  <dcterms:created xsi:type="dcterms:W3CDTF">2021-02-07T20:31:34Z</dcterms:created>
  <dcterms:modified xsi:type="dcterms:W3CDTF">2023-06-29T11:06:05Z</dcterms:modified>
</cp:coreProperties>
</file>