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0" yWindow="15" windowWidth="12390" windowHeight="7815" tabRatio="885" firstSheet="1" activeTab="1"/>
  </bookViews>
  <sheets>
    <sheet name="Cost Centres (2)" sheetId="1" state="hidden" r:id="rId1"/>
    <sheet name="Front Page" sheetId="2" r:id="rId2"/>
    <sheet name="Capital Details Instructions" sheetId="3" r:id="rId3"/>
    <sheet name="Capital Form" sheetId="4" r:id="rId4"/>
    <sheet name="Instructions" sheetId="5" r:id="rId5"/>
    <sheet name="cost centres" sheetId="6" r:id="rId6"/>
    <sheet name="Drs &amp; Crs Analysis" sheetId="7" r:id="rId7"/>
    <sheet name="Example Int drs &amp; crs" sheetId="8" r:id="rId8"/>
    <sheet name="Example Ext drs &amp; crs" sheetId="9" r:id="rId9"/>
    <sheet name="Example Int RIA &amp; PIA" sheetId="10" r:id="rId10"/>
    <sheet name="Example Ext RIA PIA" sheetId="11" r:id="rId11"/>
    <sheet name="Internal drs &amp; Crs" sheetId="12" r:id="rId12"/>
    <sheet name="Ext drs &amp; crs" sheetId="13" r:id="rId13"/>
    <sheet name="Int Receipts &amp; Payments in Adv" sheetId="14" r:id="rId14"/>
    <sheet name="Ext PIA &amp; RIA Schedule" sheetId="15" r:id="rId15"/>
    <sheet name="Cost Centres " sheetId="16" state="hidden" r:id="rId16"/>
  </sheets>
  <definedNames>
    <definedName name="costcentre">'Cost Centres (2)'!$A$4:$C$119</definedName>
    <definedName name="_xlnm.Print_Area" localSheetId="3">'Capital Form'!$A$1:$I$105</definedName>
    <definedName name="_xlnm.Print_Area" localSheetId="10">'Example Ext RIA PIA'!$C$2:$I$66</definedName>
    <definedName name="_xlnm.Print_Area" localSheetId="9">'Example Int RIA &amp; PIA'!$C$1:$I$60</definedName>
    <definedName name="_xlnm.Print_Area" localSheetId="12">'Ext drs &amp; crs'!$C$1:$R$66</definedName>
    <definedName name="_xlnm.Print_Area" localSheetId="14">'Ext PIA &amp; RIA Schedule'!$C$1:$R$66</definedName>
    <definedName name="_xlnm.Print_Area" localSheetId="1">'Front Page'!$A$2:$O$30</definedName>
    <definedName name="_xlnm.Print_Area" localSheetId="13">'Int Receipts &amp; Payments in Adv'!$C$1:$R$60</definedName>
    <definedName name="_xlnm.Print_Area" localSheetId="11">'Internal drs &amp; Crs'!$C$1:$R$61</definedName>
  </definedNames>
  <calcPr fullCalcOnLoad="1"/>
</workbook>
</file>

<file path=xl/comments7.xml><?xml version="1.0" encoding="utf-8"?>
<comments xmlns="http://schemas.openxmlformats.org/spreadsheetml/2006/main">
  <authors>
    <author>nicole.gibson</author>
  </authors>
  <commentList>
    <comment ref="D3" authorId="0">
      <text>
        <r>
          <rPr>
            <b/>
            <sz val="8"/>
            <rFont val="Tahoma"/>
            <family val="0"/>
          </rPr>
          <t>nicole.gibson:</t>
        </r>
        <r>
          <rPr>
            <sz val="8"/>
            <rFont val="Tahoma"/>
            <family val="0"/>
          </rPr>
          <t xml:space="preserve">
I08-I13, I17, C103
</t>
        </r>
      </text>
    </comment>
    <comment ref="E3" authorId="0">
      <text>
        <r>
          <rPr>
            <b/>
            <sz val="8"/>
            <rFont val="Tahoma"/>
            <family val="0"/>
          </rPr>
          <t>nicole.gibson:</t>
        </r>
        <r>
          <rPr>
            <sz val="8"/>
            <rFont val="Tahoma"/>
            <family val="0"/>
          </rPr>
          <t xml:space="preserve">
E01-E14, E17-E32, CE01-CE04
</t>
        </r>
      </text>
    </comment>
    <comment ref="F3" authorId="0">
      <text>
        <r>
          <rPr>
            <b/>
            <sz val="8"/>
            <rFont val="Tahoma"/>
            <family val="0"/>
          </rPr>
          <t>nicole.gibson:</t>
        </r>
        <r>
          <rPr>
            <sz val="8"/>
            <rFont val="Tahoma"/>
            <family val="0"/>
          </rPr>
          <t xml:space="preserve">
E15 &amp; E16
</t>
        </r>
      </text>
    </comment>
    <comment ref="B3" authorId="0">
      <text>
        <r>
          <rPr>
            <b/>
            <sz val="8"/>
            <rFont val="Tahoma"/>
            <family val="0"/>
          </rPr>
          <t>nicole.gibson:</t>
        </r>
        <r>
          <rPr>
            <sz val="8"/>
            <rFont val="Tahoma"/>
            <family val="0"/>
          </rPr>
          <t xml:space="preserve">
I06, I15, I16
</t>
        </r>
      </text>
    </comment>
    <comment ref="C3" authorId="0">
      <text>
        <r>
          <rPr>
            <b/>
            <sz val="8"/>
            <rFont val="Tahoma"/>
            <family val="0"/>
          </rPr>
          <t>nicole.gibson:</t>
        </r>
        <r>
          <rPr>
            <sz val="8"/>
            <rFont val="Tahoma"/>
            <family val="0"/>
          </rPr>
          <t xml:space="preserve">
I07
</t>
        </r>
      </text>
    </comment>
  </commentList>
</comments>
</file>

<file path=xl/sharedStrings.xml><?xml version="1.0" encoding="utf-8"?>
<sst xmlns="http://schemas.openxmlformats.org/spreadsheetml/2006/main" count="2960" uniqueCount="536">
  <si>
    <t>Woodcroft Primary</t>
  </si>
  <si>
    <t>Beis Yaakov</t>
  </si>
  <si>
    <t>Broadfields Primary</t>
  </si>
  <si>
    <t>Hampden Way Nursery</t>
  </si>
  <si>
    <t>Amount</t>
  </si>
  <si>
    <t>Income / Expenditure Heading</t>
  </si>
  <si>
    <t>£</t>
  </si>
  <si>
    <t>- / +</t>
  </si>
  <si>
    <t>Other Government Grants</t>
  </si>
  <si>
    <t>Other Grants and Payments</t>
  </si>
  <si>
    <t>Income from Facilities and Services</t>
  </si>
  <si>
    <t>Income from Catering</t>
  </si>
  <si>
    <t>Income from Contributions</t>
  </si>
  <si>
    <t>Premises Staff</t>
  </si>
  <si>
    <t>Teaching Staff</t>
  </si>
  <si>
    <t>Education Support Staff</t>
  </si>
  <si>
    <t>Catering Staff</t>
  </si>
  <si>
    <t>Supply Staff (employed by the School)</t>
  </si>
  <si>
    <t>Indirect Employee Expenses</t>
  </si>
  <si>
    <t>Supply Teacher Insurance</t>
  </si>
  <si>
    <t>Staff Development &amp; Training</t>
  </si>
  <si>
    <t>Staff Related Insurance</t>
  </si>
  <si>
    <t>Building Maintenance &amp; Improvement</t>
  </si>
  <si>
    <t>Grounds Maintenance &amp; Improvement</t>
  </si>
  <si>
    <t>Energy</t>
  </si>
  <si>
    <t>Other Occupation Costs</t>
  </si>
  <si>
    <t>Rates</t>
  </si>
  <si>
    <t>Water &amp; Sewerage</t>
  </si>
  <si>
    <t>ICT Learning Resources</t>
  </si>
  <si>
    <t>Administrative Supplies</t>
  </si>
  <si>
    <t>Other Insurance Premiums</t>
  </si>
  <si>
    <t>Special Facilities</t>
  </si>
  <si>
    <t>Catering Supplies</t>
  </si>
  <si>
    <t>Exam Fees</t>
  </si>
  <si>
    <t>Loan Interest</t>
  </si>
  <si>
    <t>Brought in Professional Services - Other</t>
  </si>
  <si>
    <t>Brought in Professional Services - Curriculum</t>
  </si>
  <si>
    <t>Agency Supply Teachers</t>
  </si>
  <si>
    <t>Acquisition of Land &amp; Buildings</t>
  </si>
  <si>
    <t>New Construction, Conversion &amp; Renovation</t>
  </si>
  <si>
    <t>Vehicles, Plant, Equipment &amp; Machinery</t>
  </si>
  <si>
    <t>School</t>
  </si>
  <si>
    <t>DfES NO.</t>
  </si>
  <si>
    <t>SAP Cost Centre</t>
  </si>
  <si>
    <t>Brookhill Nursery</t>
  </si>
  <si>
    <t>All Saints' CE School (N20)</t>
  </si>
  <si>
    <t>All Saints' CE School (NW2)</t>
  </si>
  <si>
    <t>Annunciation RC Infant School</t>
  </si>
  <si>
    <t>Annunciation RC Junior School</t>
  </si>
  <si>
    <t>Barnet Hill School</t>
  </si>
  <si>
    <t>Barnfield School</t>
  </si>
  <si>
    <t>Bell Lane School</t>
  </si>
  <si>
    <t>Blessed Dominic RC School</t>
  </si>
  <si>
    <t>Brookland Infant School</t>
  </si>
  <si>
    <t>Brookland Junior School</t>
  </si>
  <si>
    <t>Brunswick Park School</t>
  </si>
  <si>
    <t>Chalgrove School</t>
  </si>
  <si>
    <t>Childs Hill School</t>
  </si>
  <si>
    <t>Christ Church CE School</t>
  </si>
  <si>
    <t>Church Hill School</t>
  </si>
  <si>
    <t>Colindale School</t>
  </si>
  <si>
    <t>Coppetts Wood School</t>
  </si>
  <si>
    <t>Courtland School</t>
  </si>
  <si>
    <t>Cromer Road School</t>
  </si>
  <si>
    <t>Danegrove School</t>
  </si>
  <si>
    <t>Deansbrook Infant School</t>
  </si>
  <si>
    <t>Deansbrook Junior School</t>
  </si>
  <si>
    <t>Dollis Infant School</t>
  </si>
  <si>
    <t>Dollis Junior School</t>
  </si>
  <si>
    <t>Edgware Infant School</t>
  </si>
  <si>
    <t>Edgware Junior School</t>
  </si>
  <si>
    <t>Fairway School</t>
  </si>
  <si>
    <t>Foulds School</t>
  </si>
  <si>
    <t>Frith Manor School</t>
  </si>
  <si>
    <t>Garden Suburb Infant School</t>
  </si>
  <si>
    <t>Garden Suburb Junior School</t>
  </si>
  <si>
    <t>Goldbeaters School</t>
  </si>
  <si>
    <t>Grasvenor Avenue Infant School</t>
  </si>
  <si>
    <t>Hasmonean Primary School</t>
  </si>
  <si>
    <t>Hollickwood School</t>
  </si>
  <si>
    <t>Holly Park School</t>
  </si>
  <si>
    <t>Holy Trinity CE School</t>
  </si>
  <si>
    <t>Hyde School</t>
  </si>
  <si>
    <t>Independent Jewish Day School</t>
  </si>
  <si>
    <t>Livingstone School</t>
  </si>
  <si>
    <t xml:space="preserve">Manorside School </t>
  </si>
  <si>
    <t>Martin Infant School</t>
  </si>
  <si>
    <t>Martin Junior School</t>
  </si>
  <si>
    <t>Mathilda Marks Kennedy School</t>
  </si>
  <si>
    <t>Menorah Foundation School</t>
  </si>
  <si>
    <t>Menorah Primary School</t>
  </si>
  <si>
    <t>Monken Hadley CE School</t>
  </si>
  <si>
    <t>Monkfrith School</t>
  </si>
  <si>
    <t>Moss Hall Infant School</t>
  </si>
  <si>
    <t>Moss Hall Junior School</t>
  </si>
  <si>
    <t>Northside School</t>
  </si>
  <si>
    <t>Orion School</t>
  </si>
  <si>
    <t>Osidge School</t>
  </si>
  <si>
    <t>Our Lady of Lourdes RC School</t>
  </si>
  <si>
    <t>Pardes House School</t>
  </si>
  <si>
    <t>Parkfield School</t>
  </si>
  <si>
    <t>Queenswell Infant School</t>
  </si>
  <si>
    <t>Queenswell Junior School</t>
  </si>
  <si>
    <t>Rosh Pinah School</t>
  </si>
  <si>
    <t>Sacred Heart RC School</t>
  </si>
  <si>
    <t>St. Agnes' RC School</t>
  </si>
  <si>
    <t>St. Andrew's CE School</t>
  </si>
  <si>
    <t>St. Catherine's RC School</t>
  </si>
  <si>
    <t>St. John's CE School (N11)</t>
  </si>
  <si>
    <t>St. John's CE School (N20)</t>
  </si>
  <si>
    <t>St. Joseph's RC Infant School</t>
  </si>
  <si>
    <t>St. Joseph's RC Junior School</t>
  </si>
  <si>
    <t>St. Mary's &amp; St. Johns Primary</t>
  </si>
  <si>
    <t>St. Mary's CE School (EN4)</t>
  </si>
  <si>
    <t>St. Mary's CE School (N3)</t>
  </si>
  <si>
    <t>St. Paul's CE School (N11)</t>
  </si>
  <si>
    <t>St. Paul's CE School (NW7)</t>
  </si>
  <si>
    <t>St. Theresa's RC School</t>
  </si>
  <si>
    <t>St. Vincent's RC School</t>
  </si>
  <si>
    <t xml:space="preserve">Summerside School </t>
  </si>
  <si>
    <t>Sunnyfields School</t>
  </si>
  <si>
    <t>Trent CE School</t>
  </si>
  <si>
    <t>Tudor School</t>
  </si>
  <si>
    <t>Underhill Infant School</t>
  </si>
  <si>
    <t>Underhill Junior School</t>
  </si>
  <si>
    <t>Wessex Gardens School</t>
  </si>
  <si>
    <t>Whitings Hill School</t>
  </si>
  <si>
    <t>Woodridge School</t>
  </si>
  <si>
    <t>Ashmole School</t>
  </si>
  <si>
    <t>Bishop Douglass RC High</t>
  </si>
  <si>
    <t xml:space="preserve">Christ's College </t>
  </si>
  <si>
    <t>Compton School</t>
  </si>
  <si>
    <t>Copthall School</t>
  </si>
  <si>
    <t>East Barnet School</t>
  </si>
  <si>
    <t>Finchley Catholic High School</t>
  </si>
  <si>
    <t>Friern Barnet School</t>
  </si>
  <si>
    <t>Hasmonean High School</t>
  </si>
  <si>
    <t>Hendon School</t>
  </si>
  <si>
    <t xml:space="preserve">Henrietta Barnett School </t>
  </si>
  <si>
    <t>Mill Hill High School</t>
  </si>
  <si>
    <t>Queen Elizabeth's Girls' School</t>
  </si>
  <si>
    <t>Queen Elizabeth's School, Barnet</t>
  </si>
  <si>
    <t>Ravenscroft School</t>
  </si>
  <si>
    <t>St James' Catholic High School</t>
  </si>
  <si>
    <t>St. Michael's Catholic Grammar School</t>
  </si>
  <si>
    <t>Whitefield School</t>
  </si>
  <si>
    <t>Oak Lodge School</t>
  </si>
  <si>
    <t>Northway School</t>
  </si>
  <si>
    <t>Oakleigh School</t>
  </si>
  <si>
    <t>Mapledown School</t>
  </si>
  <si>
    <t>Code</t>
  </si>
  <si>
    <t>GL</t>
  </si>
  <si>
    <t>Cost</t>
  </si>
  <si>
    <t>Supply Teacher Insurance Claims</t>
  </si>
  <si>
    <t>Receipts from Other Insurance Claims</t>
  </si>
  <si>
    <t>Centre</t>
  </si>
  <si>
    <t>Net Year-End Creditors / (Debtors)</t>
  </si>
  <si>
    <t>Enter Name of School</t>
  </si>
  <si>
    <t>Name</t>
  </si>
  <si>
    <t>Signature</t>
  </si>
  <si>
    <t>Date</t>
  </si>
  <si>
    <t>Authorised by</t>
  </si>
  <si>
    <t>Prepared By</t>
  </si>
  <si>
    <t>Moss Hall Nursery</t>
  </si>
  <si>
    <t>St Margaret's Nursery</t>
  </si>
  <si>
    <t>CFR</t>
  </si>
  <si>
    <t>I06</t>
  </si>
  <si>
    <t>I07</t>
  </si>
  <si>
    <t>I08</t>
  </si>
  <si>
    <t>I09</t>
  </si>
  <si>
    <t>I10</t>
  </si>
  <si>
    <t>I11</t>
  </si>
  <si>
    <t>I12</t>
  </si>
  <si>
    <t>I13</t>
  </si>
  <si>
    <t>I15</t>
  </si>
  <si>
    <t>Extended School Funding Pupil Focussed</t>
  </si>
  <si>
    <t>I16</t>
  </si>
  <si>
    <t>Extended School Funding Community Focussed</t>
  </si>
  <si>
    <t>I17</t>
  </si>
  <si>
    <t>Ext schl Com Focussed - Other Income</t>
  </si>
  <si>
    <t>E01</t>
  </si>
  <si>
    <t>E02</t>
  </si>
  <si>
    <t>E03</t>
  </si>
  <si>
    <t>E04</t>
  </si>
  <si>
    <t>E05</t>
  </si>
  <si>
    <t>E06</t>
  </si>
  <si>
    <t>E07</t>
  </si>
  <si>
    <t>Cost of Other Staff</t>
  </si>
  <si>
    <t>E08</t>
  </si>
  <si>
    <t>E09</t>
  </si>
  <si>
    <t>E10</t>
  </si>
  <si>
    <t>E11</t>
  </si>
  <si>
    <t>E12</t>
  </si>
  <si>
    <t>E13</t>
  </si>
  <si>
    <t>E14</t>
  </si>
  <si>
    <t>Cleaning &amp; Caretaking</t>
  </si>
  <si>
    <t>E15</t>
  </si>
  <si>
    <t>E16</t>
  </si>
  <si>
    <t>E17</t>
  </si>
  <si>
    <t>E18</t>
  </si>
  <si>
    <t xml:space="preserve">Learning Resources 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</si>
  <si>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</si>
  <si>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</si>
  <si>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</si>
  <si>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</si>
  <si>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</si>
  <si>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</si>
  <si>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</si>
  <si>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</si>
  <si>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</si>
  <si>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</si>
  <si>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</si>
  <si>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E31</t>
  </si>
  <si>
    <t>Extended School Staff</t>
  </si>
  <si>
    <t>E32</t>
  </si>
  <si>
    <t>Com Ext School - Other Costs</t>
  </si>
  <si>
    <t>Admin &amp; Clerical Staff</t>
  </si>
  <si>
    <t>CI03</t>
  </si>
  <si>
    <t>Voluntary / Private Capital Income</t>
  </si>
  <si>
    <t>CE01</t>
  </si>
  <si>
    <t>CE02</t>
  </si>
  <si>
    <t>CE03</t>
  </si>
  <si>
    <t>CE04</t>
  </si>
  <si>
    <t>ICT Capital</t>
  </si>
  <si>
    <t>Utility Creditors</t>
  </si>
  <si>
    <t>Summary</t>
  </si>
  <si>
    <t>Income from Donations / Voluntary Funds</t>
  </si>
  <si>
    <t>Claremont Primary School</t>
  </si>
  <si>
    <t xml:space="preserve">St Mary's CE High School </t>
  </si>
  <si>
    <t>GL Bal/Sheet Code</t>
  </si>
  <si>
    <t>Total</t>
  </si>
  <si>
    <t>Sundry Debtors</t>
  </si>
  <si>
    <t>Sundry Creditors</t>
  </si>
  <si>
    <t>Debtors -  Gov Depts</t>
  </si>
  <si>
    <t>Debtors -  Other Public</t>
  </si>
  <si>
    <t>**All entries should be net of VAT, above £100 and rounded to the nearest £1</t>
  </si>
  <si>
    <r>
      <t xml:space="preserve"> </t>
    </r>
    <r>
      <rPr>
        <b/>
        <i/>
        <sz val="16"/>
        <color indexed="62"/>
        <rFont val="Arial"/>
        <family val="2"/>
      </rPr>
      <t>External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Creditors &amp; Debtors Schedule </t>
    </r>
  </si>
  <si>
    <t>I03</t>
  </si>
  <si>
    <t>SEN Funding</t>
  </si>
  <si>
    <r>
      <t xml:space="preserve"> Summary of</t>
    </r>
    <r>
      <rPr>
        <sz val="18"/>
        <rFont val="Arial"/>
        <family val="2"/>
      </rPr>
      <t xml:space="preserve"> </t>
    </r>
    <r>
      <rPr>
        <b/>
        <i/>
        <sz val="18"/>
        <color indexed="62"/>
        <rFont val="Arial"/>
        <family val="2"/>
      </rPr>
      <t>Internal</t>
    </r>
    <r>
      <rPr>
        <b/>
        <i/>
        <sz val="16"/>
        <color indexed="62"/>
        <rFont val="Arial"/>
        <family val="2"/>
      </rPr>
      <t xml:space="preserve"> </t>
    </r>
    <r>
      <rPr>
        <sz val="16"/>
        <rFont val="Arial"/>
        <family val="2"/>
      </rPr>
      <t>LBB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Creditors &amp; Debtors Schedule</t>
    </r>
  </si>
  <si>
    <r>
      <t>Example Summary of</t>
    </r>
    <r>
      <rPr>
        <sz val="18"/>
        <rFont val="Arial"/>
        <family val="2"/>
      </rPr>
      <t xml:space="preserve"> </t>
    </r>
    <r>
      <rPr>
        <b/>
        <i/>
        <sz val="18"/>
        <color indexed="62"/>
        <rFont val="Arial"/>
        <family val="2"/>
      </rPr>
      <t>Internal</t>
    </r>
    <r>
      <rPr>
        <b/>
        <i/>
        <sz val="16"/>
        <color indexed="62"/>
        <rFont val="Arial"/>
        <family val="2"/>
      </rPr>
      <t xml:space="preserve"> </t>
    </r>
    <r>
      <rPr>
        <sz val="16"/>
        <rFont val="Arial"/>
        <family val="2"/>
      </rPr>
      <t>LBB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Creditors &amp; Debtors Schedule</t>
    </r>
  </si>
  <si>
    <t>Westmill JMI</t>
  </si>
  <si>
    <t>Susan South</t>
  </si>
  <si>
    <t>Nigel North</t>
  </si>
  <si>
    <r>
      <t xml:space="preserve"> </t>
    </r>
    <r>
      <rPr>
        <b/>
        <i/>
        <sz val="16"/>
        <color indexed="62"/>
        <rFont val="Arial"/>
        <family val="2"/>
      </rPr>
      <t xml:space="preserve">External </t>
    </r>
    <r>
      <rPr>
        <sz val="16"/>
        <rFont val="Arial"/>
        <family val="2"/>
      </rPr>
      <t xml:space="preserve">Receipts &amp; Payments in Advance Schedule </t>
    </r>
  </si>
  <si>
    <t>Instructions for completion of the Debtor, Creditor, Payments in Advance &amp; Receipts in Advance Schedules</t>
  </si>
  <si>
    <t>This year there are four forms for completion;</t>
  </si>
  <si>
    <t xml:space="preserve">Please use the example schedules to aid completion of the forms and remember that the </t>
  </si>
  <si>
    <t>signage on the RIA &amp; the PIA forms will be the opposite to a normal debtor or creditor entry</t>
  </si>
  <si>
    <t>e.g</t>
  </si>
  <si>
    <t>Example 1</t>
  </si>
  <si>
    <t>Example 2</t>
  </si>
  <si>
    <t>If your school has paid for an LBB training course for a member of staff but that training does</t>
  </si>
  <si>
    <t xml:space="preserve">If you have any problems completing these forms please contact Schools' Accountancy on </t>
  </si>
  <si>
    <t>020 8359 7223/7225/7228</t>
  </si>
  <si>
    <t>Please complete and return all of the forms even if one or more of the schedules has a nil return</t>
  </si>
  <si>
    <r>
      <t xml:space="preserve"> Summary of</t>
    </r>
    <r>
      <rPr>
        <sz val="18"/>
        <rFont val="Arial"/>
        <family val="2"/>
      </rPr>
      <t xml:space="preserve"> </t>
    </r>
    <r>
      <rPr>
        <b/>
        <i/>
        <sz val="18"/>
        <color indexed="62"/>
        <rFont val="Arial"/>
        <family val="2"/>
      </rPr>
      <t>Internal</t>
    </r>
    <r>
      <rPr>
        <b/>
        <i/>
        <sz val="16"/>
        <color indexed="62"/>
        <rFont val="Arial"/>
        <family val="2"/>
      </rPr>
      <t xml:space="preserve"> </t>
    </r>
    <r>
      <rPr>
        <sz val="16"/>
        <rFont val="Arial"/>
        <family val="2"/>
      </rPr>
      <t>LBB</t>
    </r>
    <r>
      <rPr>
        <b/>
        <sz val="16"/>
        <rFont val="Arial"/>
        <family val="2"/>
      </rPr>
      <t xml:space="preserve"> Receipts/Payments in advance</t>
    </r>
    <r>
      <rPr>
        <sz val="16"/>
        <rFont val="Arial"/>
        <family val="2"/>
      </rPr>
      <t xml:space="preserve"> Schedule</t>
    </r>
  </si>
  <si>
    <t>Martin Primary</t>
  </si>
  <si>
    <t>Akiva</t>
  </si>
  <si>
    <t>This would be an Internal Payment in Advance</t>
  </si>
  <si>
    <t>This would be an External Receipt in Advance</t>
  </si>
  <si>
    <t>DCSF</t>
  </si>
  <si>
    <t>Net Year-End RIA/PIA</t>
  </si>
  <si>
    <t>PIA</t>
  </si>
  <si>
    <t>RIA</t>
  </si>
  <si>
    <t>the internal forms.</t>
  </si>
  <si>
    <t>Please ensure that any LBB debtors, creditors, receipts or payments in advance are recorded on</t>
  </si>
  <si>
    <r>
      <t>Example Summary of</t>
    </r>
    <r>
      <rPr>
        <sz val="18"/>
        <rFont val="Arial"/>
        <family val="2"/>
      </rPr>
      <t xml:space="preserve"> </t>
    </r>
    <r>
      <rPr>
        <b/>
        <i/>
        <sz val="18"/>
        <color indexed="62"/>
        <rFont val="Arial"/>
        <family val="2"/>
      </rPr>
      <t>Internal</t>
    </r>
    <r>
      <rPr>
        <b/>
        <i/>
        <sz val="16"/>
        <color indexed="62"/>
        <rFont val="Arial"/>
        <family val="2"/>
      </rPr>
      <t xml:space="preserve"> </t>
    </r>
    <r>
      <rPr>
        <sz val="16"/>
        <rFont val="Arial"/>
        <family val="2"/>
      </rPr>
      <t>LBB</t>
    </r>
    <r>
      <rPr>
        <b/>
        <sz val="16"/>
        <rFont val="Arial"/>
        <family val="2"/>
      </rPr>
      <t xml:space="preserve"> Receipts/Payments in advance</t>
    </r>
    <r>
      <rPr>
        <sz val="16"/>
        <rFont val="Arial"/>
        <family val="2"/>
      </rPr>
      <t xml:space="preserve"> Schedule</t>
    </r>
  </si>
  <si>
    <r>
      <t xml:space="preserve"> Example </t>
    </r>
    <r>
      <rPr>
        <b/>
        <i/>
        <sz val="16"/>
        <color indexed="62"/>
        <rFont val="Arial"/>
        <family val="2"/>
      </rPr>
      <t>External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 xml:space="preserve">Creditors &amp; Debtors Schedule </t>
    </r>
  </si>
  <si>
    <r>
      <t xml:space="preserve"> Example </t>
    </r>
    <r>
      <rPr>
        <b/>
        <i/>
        <sz val="16"/>
        <color indexed="62"/>
        <rFont val="Arial"/>
        <family val="2"/>
      </rPr>
      <t xml:space="preserve">External </t>
    </r>
    <r>
      <rPr>
        <sz val="16"/>
        <rFont val="Arial"/>
        <family val="2"/>
      </rPr>
      <t xml:space="preserve">Receipts &amp; Payments in Advance Schedule </t>
    </r>
  </si>
  <si>
    <t>CI01</t>
  </si>
  <si>
    <t xml:space="preserve">Capital Income </t>
  </si>
  <si>
    <t>JCOSS</t>
  </si>
  <si>
    <t>Please choose your school</t>
  </si>
  <si>
    <t>Complete</t>
  </si>
  <si>
    <t>Nursery</t>
  </si>
  <si>
    <t>Community</t>
  </si>
  <si>
    <t>Incomplete</t>
  </si>
  <si>
    <t xml:space="preserve">Hampden Way Nursery </t>
  </si>
  <si>
    <t>Expenditure</t>
  </si>
  <si>
    <t>Where expenditure is recorded please provide details of the acquisition</t>
  </si>
  <si>
    <t xml:space="preserve">St Margaret's Nursery </t>
  </si>
  <si>
    <t>Amount £'s</t>
  </si>
  <si>
    <t>Description</t>
  </si>
  <si>
    <t>Work Complete/Incomplete?</t>
  </si>
  <si>
    <t>Financially Complete/Incomplete?</t>
  </si>
  <si>
    <t>Acquisition of land &amp; existing buildings</t>
  </si>
  <si>
    <t xml:space="preserve">Project 1 - </t>
  </si>
  <si>
    <t>Primary</t>
  </si>
  <si>
    <t>VA</t>
  </si>
  <si>
    <t>All Saints N20</t>
  </si>
  <si>
    <t>All Saints NW2</t>
  </si>
  <si>
    <t>Does the total spent on CE01 and the</t>
  </si>
  <si>
    <t>Annunciation Inf</t>
  </si>
  <si>
    <t xml:space="preserve">projects for CE01 balance? </t>
  </si>
  <si>
    <t>Annunciation Jun</t>
  </si>
  <si>
    <t>Barnet Hill</t>
  </si>
  <si>
    <t>Barnfield</t>
  </si>
  <si>
    <t>Where expenditure is recorded please provide details of the work carried out and to which building</t>
  </si>
  <si>
    <t xml:space="preserve">New Construction, conversion </t>
  </si>
  <si>
    <t>Project 1 -</t>
  </si>
  <si>
    <t xml:space="preserve">Bell Lane </t>
  </si>
  <si>
    <t>&amp; renovation</t>
  </si>
  <si>
    <t>Blessed Dominic</t>
  </si>
  <si>
    <t xml:space="preserve">Project 2 - </t>
  </si>
  <si>
    <t>Brookland Infants</t>
  </si>
  <si>
    <t>Brookland Juniors</t>
  </si>
  <si>
    <t>Chalgrove</t>
  </si>
  <si>
    <t xml:space="preserve">Project 3 - </t>
  </si>
  <si>
    <t>Childs Hill</t>
  </si>
  <si>
    <t>Christchurch JMI</t>
  </si>
  <si>
    <t>Church Hill</t>
  </si>
  <si>
    <t xml:space="preserve">Project 4 - </t>
  </si>
  <si>
    <t xml:space="preserve">Claremont Primary </t>
  </si>
  <si>
    <t xml:space="preserve">Project 5 - </t>
  </si>
  <si>
    <t xml:space="preserve">Project 6 - </t>
  </si>
  <si>
    <t>Does the total spent on CE02 and the</t>
  </si>
  <si>
    <t>Colindale</t>
  </si>
  <si>
    <t xml:space="preserve">projects for CE02 balance? </t>
  </si>
  <si>
    <t>Coppetts Wood</t>
  </si>
  <si>
    <t>Where expenditure is recorded please provide details of the asset purchased</t>
  </si>
  <si>
    <t>Courtland</t>
  </si>
  <si>
    <t xml:space="preserve">CE03 </t>
  </si>
  <si>
    <t>Vehicles, equipment &amp; machinery</t>
  </si>
  <si>
    <t>Cromer Road</t>
  </si>
  <si>
    <t>Danegrove</t>
  </si>
  <si>
    <t>Deansbrook Inf</t>
  </si>
  <si>
    <t>Deansbrook Jun</t>
  </si>
  <si>
    <t>Does the total spent on CE03 and the</t>
  </si>
  <si>
    <t xml:space="preserve">projects for CE03 balance? </t>
  </si>
  <si>
    <t xml:space="preserve">Dollis Inf </t>
  </si>
  <si>
    <t>Where expenditure is recorded please provide details of the ICT equipment purchased</t>
  </si>
  <si>
    <t xml:space="preserve">Dollis Junior </t>
  </si>
  <si>
    <t>Foundation</t>
  </si>
  <si>
    <t xml:space="preserve">Capital ICT </t>
  </si>
  <si>
    <t>Edgware Inf</t>
  </si>
  <si>
    <t>Edgware Jun</t>
  </si>
  <si>
    <t>Fairway</t>
  </si>
  <si>
    <t>Foulds</t>
  </si>
  <si>
    <t>Frith Manor</t>
  </si>
  <si>
    <t>Garden Suburb Inf</t>
  </si>
  <si>
    <t>Does the total spent on CE04 and the</t>
  </si>
  <si>
    <t>Garden Suburb Jnr</t>
  </si>
  <si>
    <t xml:space="preserve">projects for CE04 balance? </t>
  </si>
  <si>
    <t>Goldbeaters</t>
  </si>
  <si>
    <t>Grasvenor Avenue Inf</t>
  </si>
  <si>
    <t>Hasmonean Primary</t>
  </si>
  <si>
    <t>Funded by</t>
  </si>
  <si>
    <t>Holly Park</t>
  </si>
  <si>
    <t>Holy Trinity</t>
  </si>
  <si>
    <t>Please give details below of the funding sources used to fund the capital projects listed above</t>
  </si>
  <si>
    <t>Hyde</t>
  </si>
  <si>
    <t xml:space="preserve">Independent Jewish </t>
  </si>
  <si>
    <t>Total capital expenditure as listed above</t>
  </si>
  <si>
    <t>Livingstone</t>
  </si>
  <si>
    <t>Manorside</t>
  </si>
  <si>
    <t>CFR Code</t>
  </si>
  <si>
    <t xml:space="preserve">Martin Primary School </t>
  </si>
  <si>
    <t>B03</t>
  </si>
  <si>
    <t>Mathilda Marks Kennedy</t>
  </si>
  <si>
    <t>B/f DFC balance 2007/8</t>
  </si>
  <si>
    <t xml:space="preserve">Menorah Foundation </t>
  </si>
  <si>
    <t>B04</t>
  </si>
  <si>
    <t>B/f Standards Fund Capital Bal (Not DFC)</t>
  </si>
  <si>
    <t xml:space="preserve">Menorah Primary </t>
  </si>
  <si>
    <t>B05</t>
  </si>
  <si>
    <t>B/f Private Capital Income</t>
  </si>
  <si>
    <t>Monken Hadley CE</t>
  </si>
  <si>
    <t>B/f Direct Revenue Financing</t>
  </si>
  <si>
    <t>Monkfrith</t>
  </si>
  <si>
    <t>Moss Hall Inf</t>
  </si>
  <si>
    <t>Moss Hall Jun</t>
  </si>
  <si>
    <t>CI04</t>
  </si>
  <si>
    <t>Northside</t>
  </si>
  <si>
    <t>Orion</t>
  </si>
  <si>
    <t>Osidge JMI</t>
  </si>
  <si>
    <t xml:space="preserve">Does the total capital expenditure equal the </t>
  </si>
  <si>
    <t>Our Lady of Lourdes</t>
  </si>
  <si>
    <t xml:space="preserve">total 'funded by' amount? </t>
  </si>
  <si>
    <t xml:space="preserve">Pardes House </t>
  </si>
  <si>
    <t>Parkfield</t>
  </si>
  <si>
    <t>Please give details below of carried forward capital balances</t>
  </si>
  <si>
    <t>Queenswell Inf</t>
  </si>
  <si>
    <t>Queenswell Jun</t>
  </si>
  <si>
    <t>Rosh Pinah</t>
  </si>
  <si>
    <t>Sacred Heart</t>
  </si>
  <si>
    <t>St Agnes RC</t>
  </si>
  <si>
    <t>C/f 2008/9 DFC</t>
  </si>
  <si>
    <t>St Andrews CE</t>
  </si>
  <si>
    <t>C/f Standards Fund Capital Bal (Not DFC)</t>
  </si>
  <si>
    <t>St Catherines RC</t>
  </si>
  <si>
    <t>C/f Private Capital Income</t>
  </si>
  <si>
    <t>St Johns CE N11</t>
  </si>
  <si>
    <t>C/f Direct Revenue Financing</t>
  </si>
  <si>
    <t>St Johns CE N20</t>
  </si>
  <si>
    <t>St Josephs RC Inf</t>
  </si>
  <si>
    <t>St Josephs RC Jun</t>
  </si>
  <si>
    <t>St Mary's &amp; St Johns Primary</t>
  </si>
  <si>
    <t>St Marys CE EB</t>
  </si>
  <si>
    <t>St Marys CE N3</t>
  </si>
  <si>
    <t>note:</t>
  </si>
  <si>
    <t xml:space="preserve">St Pauls CE N11    </t>
  </si>
  <si>
    <t xml:space="preserve">This form needs Head teacher authorisation but the signed </t>
  </si>
  <si>
    <t>St Pauls CE NW7</t>
  </si>
  <si>
    <t>copy should stay in school for audit puposes.</t>
  </si>
  <si>
    <t>St Theresas RC</t>
  </si>
  <si>
    <t>St Vincents RC</t>
  </si>
  <si>
    <t>Summerside</t>
  </si>
  <si>
    <t>Sunnyfields</t>
  </si>
  <si>
    <t>Trent</t>
  </si>
  <si>
    <t>Tudor</t>
  </si>
  <si>
    <t xml:space="preserve">Underhill Inf       </t>
  </si>
  <si>
    <t>Underhill Jun</t>
  </si>
  <si>
    <t xml:space="preserve">Wessex Gardens </t>
  </si>
  <si>
    <t>Whitings Hill</t>
  </si>
  <si>
    <t>Woodridge</t>
  </si>
  <si>
    <t>Ashmole</t>
  </si>
  <si>
    <t>Secondary</t>
  </si>
  <si>
    <t>Bishop Douglass</t>
  </si>
  <si>
    <t>Christs College Finchley</t>
  </si>
  <si>
    <t>Copthall</t>
  </si>
  <si>
    <t>East Barnet</t>
  </si>
  <si>
    <t>Finchley Catholic High</t>
  </si>
  <si>
    <t xml:space="preserve">Friern Barnet </t>
  </si>
  <si>
    <t xml:space="preserve">Hasmonean High </t>
  </si>
  <si>
    <t>Hendon</t>
  </si>
  <si>
    <t>Henrietta Barnett</t>
  </si>
  <si>
    <t>Mill Hill High</t>
  </si>
  <si>
    <t xml:space="preserve">Queen Elizabeth's Girls' </t>
  </si>
  <si>
    <t>Queens Elizabeth's School Barnet</t>
  </si>
  <si>
    <t>Ravenscroft</t>
  </si>
  <si>
    <t>St James' Catholic High</t>
  </si>
  <si>
    <t>St Mary's C E High</t>
  </si>
  <si>
    <t>St Michaels Cath Gram</t>
  </si>
  <si>
    <t>The Compton</t>
  </si>
  <si>
    <t>Whitefield</t>
  </si>
  <si>
    <t>Mapledown</t>
  </si>
  <si>
    <t>Special</t>
  </si>
  <si>
    <t>Northway</t>
  </si>
  <si>
    <t>Oak Lodge</t>
  </si>
  <si>
    <t>Oakleigh</t>
  </si>
  <si>
    <r>
      <t xml:space="preserve">Please complete all yellow boxes and return to Schools Accountancy Section by email to </t>
    </r>
    <r>
      <rPr>
        <u val="single"/>
        <sz val="12"/>
        <rFont val="Arial"/>
        <family val="2"/>
      </rPr>
      <t>schools.accountancy@barnet.gov.uk</t>
    </r>
    <r>
      <rPr>
        <sz val="12"/>
        <rFont val="Arial"/>
        <family val="0"/>
      </rPr>
      <t xml:space="preserve"> </t>
    </r>
  </si>
  <si>
    <t>Instructions for completion of the Capital Detail Form</t>
  </si>
  <si>
    <t>Background</t>
  </si>
  <si>
    <t>The LA require details of all schools capital projects and how they were funded for the following reasons.</t>
  </si>
  <si>
    <t>1. To ensure there is a complete record of the LA assets for inclusion in the LA accounts.</t>
  </si>
  <si>
    <t>Standards Funds has been spent within the permitted three years and five months.</t>
  </si>
  <si>
    <t>Instructions</t>
  </si>
  <si>
    <t xml:space="preserve">Schools must interrogate their local accounting systems to ascertain the levels of capital expenditure for the </t>
  </si>
  <si>
    <t>Acquisition of land and buildings</t>
  </si>
  <si>
    <t>Purchase of Vehicles, equipment &amp; machinery</t>
  </si>
  <si>
    <t>Capital ICT purchases</t>
  </si>
  <si>
    <t>Once the total expenditure for each code is established these totals must be broken down into projects.</t>
  </si>
  <si>
    <t>Please indicate whether the projects are complete, both in terms of the work and financially.</t>
  </si>
  <si>
    <t>This is the information needed to complete the expenditure part of the Capital Return.</t>
  </si>
  <si>
    <t>Income/Funding</t>
  </si>
  <si>
    <t>The CFR codes relating to capital funding are</t>
  </si>
  <si>
    <t>B/F Devolved Formula Capital balances</t>
  </si>
  <si>
    <t>B/F Other Standards Funds Capital balances</t>
  </si>
  <si>
    <t>Other Capital Balances B/F ie Private Income &amp; Direct Revenue Financing income</t>
  </si>
  <si>
    <t>Capital Income from Public Sources</t>
  </si>
  <si>
    <t>Private Capital Income</t>
  </si>
  <si>
    <t>Direct Revenue Financing Income</t>
  </si>
  <si>
    <t>This is the information needed to complete the 'Funded by' part of the Capital Return.</t>
  </si>
  <si>
    <t>If you have any questions or problems regarding this return please contact Kim Garrood on 8359-7225 or Faz Saeed on 8359-7228</t>
  </si>
  <si>
    <t>B/f DFC balance 2008/9</t>
  </si>
  <si>
    <t>C/f 2009/10 DFC</t>
  </si>
  <si>
    <t>Schools Accountancy Section</t>
  </si>
  <si>
    <t>Fax Number  :- 020 8359 7324</t>
  </si>
  <si>
    <t>Input your 5 Digit Cost Centre (see Front Sheet)</t>
  </si>
  <si>
    <t>Please choose your School</t>
  </si>
  <si>
    <t>Cost Centre</t>
  </si>
  <si>
    <t>I01</t>
  </si>
  <si>
    <t>I02</t>
  </si>
  <si>
    <t>Funds Delegated by LA</t>
  </si>
  <si>
    <t>Funding for 6th Form Students</t>
  </si>
  <si>
    <t>Capital Income</t>
  </si>
  <si>
    <t xml:space="preserve">1.Internal Debtors &amp; Creditors </t>
  </si>
  <si>
    <t>2.Internal Receipts &amp; Payments in Advance</t>
  </si>
  <si>
    <t>3.External Debtors &amp; Creditors</t>
  </si>
  <si>
    <t xml:space="preserve">4.External Receipts &amp; Payments in Advance </t>
  </si>
  <si>
    <t>Net External Creditors / [Debtors]</t>
  </si>
  <si>
    <t>Net Internal Creditors /Debtors</t>
  </si>
  <si>
    <t>Other Sundry Debtors</t>
  </si>
  <si>
    <t>Other Sundry Creditors</t>
  </si>
  <si>
    <t>Utilities Creditors</t>
  </si>
  <si>
    <t>Debtors - Govt Dept.</t>
  </si>
  <si>
    <t>Debtors - Other Public</t>
  </si>
  <si>
    <t>Delegated</t>
  </si>
  <si>
    <t>Internal Creditors</t>
  </si>
  <si>
    <t>Internal Debtors</t>
  </si>
  <si>
    <t>External</t>
  </si>
  <si>
    <t>Internal</t>
  </si>
  <si>
    <t>Data to be transferred on to the Drs &amp; Crs Schedule</t>
  </si>
  <si>
    <t>JCoSS</t>
  </si>
  <si>
    <t>Sydney Artoon Ext 7227 (am)</t>
  </si>
  <si>
    <t>Kim Garrood 020 8359 7225</t>
  </si>
  <si>
    <t>Faz Saeed 020 8359 7228</t>
  </si>
  <si>
    <t>Nicole Gibson 020 8359 7223</t>
  </si>
  <si>
    <t>Notes:</t>
  </si>
  <si>
    <t>Balances C/f</t>
  </si>
  <si>
    <t>Schools must work out how the balances carried forward are made up. They may be made up of Devolved Formula Capital</t>
  </si>
  <si>
    <t>Income and any Direct Revenue Financing transfers which have yet to be expensed.</t>
  </si>
  <si>
    <t>Yes</t>
  </si>
  <si>
    <t>No</t>
  </si>
  <si>
    <t>Is this a "Nil Return"? - please select Yes or No in box</t>
  </si>
  <si>
    <t>2010/11 END OF YEAR FORMS</t>
  </si>
  <si>
    <r>
      <t xml:space="preserve">When forms have been completed - Click the button, this will create a new file. When it has been created it will be called 'Book 1' </t>
    </r>
    <r>
      <rPr>
        <b/>
        <u val="single"/>
        <sz val="12"/>
        <rFont val="Arial"/>
        <family val="2"/>
      </rPr>
      <t>Save this file to your computer renaming it eg 'School Name EOY forms 10-11'</t>
    </r>
    <r>
      <rPr>
        <sz val="12"/>
        <rFont val="Arial"/>
        <family val="0"/>
      </rPr>
      <t xml:space="preserve">. Once saved, this file should be attached to an email and returned to the Schools Accountancy Section.  </t>
    </r>
  </si>
  <si>
    <t xml:space="preserve">2. To be enable the LA to certify to the DfE that the Devolved Formula Capital Grant, which is devolved to schools via the </t>
  </si>
  <si>
    <t>completed financial year 2010/11. The CFR codes relating to capital expenditure are;</t>
  </si>
  <si>
    <t>New Construction, conversion &amp; renovation</t>
  </si>
  <si>
    <t xml:space="preserve">Schools must look at their 'Total Capital Resources' available in 2010/11, break it down into b/f balances and  </t>
  </si>
  <si>
    <t xml:space="preserve">in year sources of income, then decide from which of these sources/balances the 2010/11 capital projects were funded. </t>
  </si>
  <si>
    <t>allocations from 2008/9, 2009/10 &amp; 2010/11. Any other Capital Funding received from Public Sources, Private Capital</t>
  </si>
  <si>
    <t xml:space="preserve">Capital Expenditure &amp; Funding 2010/11 - Details </t>
  </si>
  <si>
    <t>B/f DFC balance 2009/10</t>
  </si>
  <si>
    <t xml:space="preserve">2010/11 DFC </t>
  </si>
  <si>
    <t>2010/11 Private Capital Income</t>
  </si>
  <si>
    <t>2010/11 Direct Revenue Financing</t>
  </si>
  <si>
    <t>C/f 2010/11 DFC</t>
  </si>
  <si>
    <t>Note: Any DFC balance from 2008/9 must be spent by August 2011</t>
  </si>
  <si>
    <t>Total Balance C/f to 2011/12</t>
  </si>
  <si>
    <t xml:space="preserve">If you have received grant funding on CFR code I07 relating to 2011/12 then a debit </t>
  </si>
  <si>
    <t>entry will be needed against I07 (no '-' sign) this will reduce the income received in 2010/11,</t>
  </si>
  <si>
    <t>when the entry is reversed in 2011/12 the income will be accounted for in that year.</t>
  </si>
  <si>
    <t xml:space="preserve">not take place until April 2011, a Payment in Advance entry will be required. A credit against </t>
  </si>
  <si>
    <t xml:space="preserve">E09 (therefore a '-' sign is needed) will remove the expenditure from the 2010/11 accounts and the </t>
  </si>
  <si>
    <t>reversal in the new year will result in the expenditure being accounted for in 2011/12</t>
  </si>
  <si>
    <t>Edgware Jewish Primary</t>
  </si>
  <si>
    <t>As at 31 March 2011</t>
  </si>
  <si>
    <t>01.04.2011</t>
  </si>
  <si>
    <t>P</t>
  </si>
  <si>
    <t>S</t>
  </si>
  <si>
    <t>Please give details of amounts over £8,000 for Nurseries / Primaries &amp; £20,000 for Secondaries</t>
  </si>
  <si>
    <r>
      <t xml:space="preserve">Please give details of </t>
    </r>
    <r>
      <rPr>
        <b/>
        <u val="single"/>
        <sz val="12"/>
        <rFont val="Arial"/>
        <family val="2"/>
      </rPr>
      <t>all internal debtors</t>
    </r>
    <r>
      <rPr>
        <b/>
        <sz val="12"/>
        <rFont val="Arial"/>
        <family val="2"/>
      </rPr>
      <t xml:space="preserve"> &amp; amounts &gt;£8,000 for Primary &amp; &gt;£20,000 for Secondary</t>
    </r>
  </si>
  <si>
    <r>
      <t xml:space="preserve">by </t>
    </r>
    <r>
      <rPr>
        <b/>
        <sz val="12"/>
        <rFont val="Arial"/>
        <family val="2"/>
      </rPr>
      <t>1st April 2011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</si>
</sst>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&quot;£&quot;#,##0"/>
    <numFmt numFmtId="177" formatCode="0.00_ ;[Red]\-0.00\ "/>
  </numFmts>
  <fonts count="37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2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0"/>
    </font>
    <font>
      <b/>
      <i/>
      <sz val="16"/>
      <color indexed="62"/>
      <name val="Arial"/>
      <family val="2"/>
    </font>
    <font>
      <b/>
      <sz val="11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Batang"/>
      <family val="1"/>
    </font>
    <font>
      <i/>
      <sz val="12"/>
      <name val="Monotype Corsiva"/>
      <family val="4"/>
    </font>
    <font>
      <sz val="12"/>
      <color indexed="8"/>
      <name val="Arial"/>
      <family val="0"/>
    </font>
    <font>
      <sz val="18"/>
      <name val="Arial"/>
      <family val="2"/>
    </font>
    <font>
      <b/>
      <i/>
      <sz val="18"/>
      <color indexed="6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28"/>
      <name val="Arial"/>
      <family val="2"/>
    </font>
    <font>
      <b/>
      <sz val="12"/>
      <color indexed="28"/>
      <name val="Arial"/>
      <family val="2"/>
    </font>
    <font>
      <b/>
      <sz val="8"/>
      <name val="Tahoma"/>
      <family val="0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2" borderId="3" xfId="0" applyFont="1" applyFill="1" applyBorder="1" applyAlignment="1">
      <alignment wrapText="1"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vertical="justify"/>
    </xf>
    <xf numFmtId="0" fontId="0" fillId="0" borderId="0" xfId="0" applyBorder="1" applyAlignment="1">
      <alignment horizontal="center" vertical="top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3" fontId="8" fillId="0" borderId="14" xfId="0" applyNumberFormat="1" applyFont="1" applyBorder="1" applyAlignment="1" applyProtection="1" quotePrefix="1">
      <alignment/>
      <protection locked="0"/>
    </xf>
    <xf numFmtId="3" fontId="8" fillId="0" borderId="11" xfId="0" applyNumberFormat="1" applyFont="1" applyBorder="1" applyAlignment="1" applyProtection="1" quotePrefix="1">
      <alignment/>
      <protection locked="0"/>
    </xf>
    <xf numFmtId="3" fontId="8" fillId="0" borderId="12" xfId="0" applyNumberFormat="1" applyFont="1" applyBorder="1" applyAlignment="1" applyProtection="1" quotePrefix="1">
      <alignment/>
      <protection locked="0"/>
    </xf>
    <xf numFmtId="3" fontId="8" fillId="0" borderId="14" xfId="0" applyNumberFormat="1" applyFont="1" applyBorder="1" applyAlignment="1" applyProtection="1">
      <alignment/>
      <protection locked="0"/>
    </xf>
    <xf numFmtId="3" fontId="8" fillId="0" borderId="12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3" fontId="8" fillId="0" borderId="17" xfId="0" applyNumberFormat="1" applyFont="1" applyBorder="1" applyAlignment="1" applyProtection="1" quotePrefix="1">
      <alignment/>
      <protection locked="0"/>
    </xf>
    <xf numFmtId="0" fontId="11" fillId="0" borderId="1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3" fontId="8" fillId="0" borderId="17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3" fontId="2" fillId="0" borderId="19" xfId="0" applyNumberFormat="1" applyFont="1" applyBorder="1" applyAlignment="1">
      <alignment/>
    </xf>
    <xf numFmtId="0" fontId="11" fillId="0" borderId="3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5" fillId="0" borderId="0" xfId="0" applyFont="1" applyAlignment="1">
      <alignment/>
    </xf>
    <xf numFmtId="0" fontId="14" fillId="0" borderId="2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6" fillId="0" borderId="0" xfId="20" applyFont="1" applyAlignment="1">
      <alignment horizontal="left"/>
    </xf>
    <xf numFmtId="0" fontId="17" fillId="0" borderId="10" xfId="0" applyFont="1" applyBorder="1" applyAlignment="1" applyProtection="1">
      <alignment/>
      <protection locked="0"/>
    </xf>
    <xf numFmtId="0" fontId="0" fillId="2" borderId="3" xfId="0" applyFont="1" applyFill="1" applyBorder="1" applyAlignment="1">
      <alignment/>
    </xf>
    <xf numFmtId="0" fontId="18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8" fillId="0" borderId="8" xfId="0" applyNumberFormat="1" applyFont="1" applyBorder="1" applyAlignment="1" applyProtection="1" quotePrefix="1">
      <alignment/>
      <protection locked="0"/>
    </xf>
    <xf numFmtId="0" fontId="9" fillId="0" borderId="0" xfId="0" applyFont="1" applyAlignment="1">
      <alignment horizontal="right"/>
    </xf>
    <xf numFmtId="3" fontId="2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1" fillId="0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0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8" fillId="0" borderId="32" xfId="0" applyNumberFormat="1" applyFont="1" applyBorder="1" applyAlignment="1" applyProtection="1" quotePrefix="1">
      <alignment/>
      <protection locked="0"/>
    </xf>
    <xf numFmtId="49" fontId="0" fillId="0" borderId="5" xfId="0" applyNumberFormat="1" applyBorder="1" applyAlignment="1">
      <alignment horizontal="center"/>
    </xf>
    <xf numFmtId="3" fontId="8" fillId="0" borderId="33" xfId="0" applyNumberFormat="1" applyFont="1" applyBorder="1" applyAlignment="1" applyProtection="1" quotePrefix="1">
      <alignment/>
      <protection locked="0"/>
    </xf>
    <xf numFmtId="3" fontId="8" fillId="0" borderId="34" xfId="0" applyNumberFormat="1" applyFont="1" applyBorder="1" applyAlignment="1" applyProtection="1" quotePrefix="1">
      <alignment/>
      <protection locked="0"/>
    </xf>
    <xf numFmtId="49" fontId="0" fillId="0" borderId="4" xfId="0" applyNumberFormat="1" applyBorder="1" applyAlignment="1">
      <alignment horizontal="center"/>
    </xf>
    <xf numFmtId="3" fontId="8" fillId="0" borderId="35" xfId="0" applyNumberFormat="1" applyFont="1" applyBorder="1" applyAlignment="1" applyProtection="1" quotePrefix="1">
      <alignment/>
      <protection locked="0"/>
    </xf>
    <xf numFmtId="49" fontId="0" fillId="0" borderId="6" xfId="0" applyNumberFormat="1" applyBorder="1" applyAlignment="1">
      <alignment horizontal="center"/>
    </xf>
    <xf numFmtId="3" fontId="8" fillId="0" borderId="36" xfId="0" applyNumberFormat="1" applyFont="1" applyBorder="1" applyAlignment="1" applyProtection="1" quotePrefix="1">
      <alignment/>
      <protection locked="0"/>
    </xf>
    <xf numFmtId="3" fontId="8" fillId="0" borderId="33" xfId="0" applyNumberFormat="1" applyFont="1" applyBorder="1" applyAlignment="1" applyProtection="1">
      <alignment/>
      <protection locked="0"/>
    </xf>
    <xf numFmtId="0" fontId="0" fillId="0" borderId="37" xfId="0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8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8" xfId="0" applyFill="1" applyBorder="1" applyAlignment="1">
      <alignment/>
    </xf>
    <xf numFmtId="49" fontId="0" fillId="0" borderId="15" xfId="0" applyNumberFormat="1" applyBorder="1" applyAlignment="1">
      <alignment horizontal="center"/>
    </xf>
    <xf numFmtId="3" fontId="8" fillId="0" borderId="32" xfId="0" applyNumberFormat="1" applyFont="1" applyBorder="1" applyAlignment="1" applyProtection="1">
      <alignment/>
      <protection locked="0"/>
    </xf>
    <xf numFmtId="49" fontId="0" fillId="0" borderId="38" xfId="0" applyNumberFormat="1" applyBorder="1" applyAlignment="1">
      <alignment horizontal="center"/>
    </xf>
    <xf numFmtId="3" fontId="8" fillId="0" borderId="35" xfId="0" applyNumberFormat="1" applyFont="1" applyBorder="1" applyAlignment="1" applyProtection="1">
      <alignment/>
      <protection locked="0"/>
    </xf>
    <xf numFmtId="3" fontId="8" fillId="0" borderId="36" xfId="0" applyNumberFormat="1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0" fillId="2" borderId="0" xfId="0" applyFill="1" applyAlignment="1" applyProtection="1">
      <alignment/>
      <protection/>
    </xf>
    <xf numFmtId="49" fontId="0" fillId="0" borderId="31" xfId="0" applyNumberForma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3" fontId="8" fillId="0" borderId="32" xfId="0" applyNumberFormat="1" applyFont="1" applyBorder="1" applyAlignment="1" applyProtection="1" quotePrefix="1">
      <alignment/>
      <protection/>
    </xf>
    <xf numFmtId="49" fontId="0" fillId="0" borderId="5" xfId="0" applyNumberForma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3" fontId="8" fillId="0" borderId="8" xfId="0" applyNumberFormat="1" applyFont="1" applyBorder="1" applyAlignment="1" applyProtection="1" quotePrefix="1">
      <alignment/>
      <protection/>
    </xf>
    <xf numFmtId="3" fontId="8" fillId="0" borderId="33" xfId="0" applyNumberFormat="1" applyFont="1" applyBorder="1" applyAlignment="1" applyProtection="1" quotePrefix="1">
      <alignment/>
      <protection/>
    </xf>
    <xf numFmtId="0" fontId="0" fillId="0" borderId="4" xfId="0" applyBorder="1" applyAlignment="1" applyProtection="1">
      <alignment horizontal="center"/>
      <protection/>
    </xf>
    <xf numFmtId="3" fontId="8" fillId="0" borderId="11" xfId="0" applyNumberFormat="1" applyFont="1" applyBorder="1" applyAlignment="1" applyProtection="1" quotePrefix="1">
      <alignment/>
      <protection/>
    </xf>
    <xf numFmtId="3" fontId="8" fillId="0" borderId="34" xfId="0" applyNumberFormat="1" applyFont="1" applyBorder="1" applyAlignment="1" applyProtection="1" quotePrefix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4" xfId="0" applyNumberFormat="1" applyBorder="1" applyAlignment="1" applyProtection="1">
      <alignment horizontal="center"/>
      <protection/>
    </xf>
    <xf numFmtId="3" fontId="8" fillId="0" borderId="17" xfId="0" applyNumberFormat="1" applyFont="1" applyBorder="1" applyAlignment="1" applyProtection="1" quotePrefix="1">
      <alignment/>
      <protection/>
    </xf>
    <xf numFmtId="3" fontId="8" fillId="0" borderId="35" xfId="0" applyNumberFormat="1" applyFont="1" applyBorder="1" applyAlignment="1" applyProtection="1" quotePrefix="1">
      <alignment/>
      <protection/>
    </xf>
    <xf numFmtId="0" fontId="11" fillId="0" borderId="11" xfId="0" applyFont="1" applyBorder="1" applyAlignment="1" applyProtection="1">
      <alignment horizontal="left"/>
      <protection/>
    </xf>
    <xf numFmtId="49" fontId="0" fillId="0" borderId="6" xfId="0" applyNumberFormat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 quotePrefix="1">
      <alignment/>
      <protection/>
    </xf>
    <xf numFmtId="3" fontId="8" fillId="0" borderId="36" xfId="0" applyNumberFormat="1" applyFont="1" applyBorder="1" applyAlignment="1" applyProtection="1" quotePrefix="1">
      <alignment/>
      <protection/>
    </xf>
    <xf numFmtId="3" fontId="8" fillId="0" borderId="8" xfId="0" applyNumberFormat="1" applyFont="1" applyBorder="1" applyAlignment="1" applyProtection="1">
      <alignment/>
      <protection/>
    </xf>
    <xf numFmtId="3" fontId="8" fillId="0" borderId="3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3" fontId="0" fillId="0" borderId="12" xfId="0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/>
      <protection/>
    </xf>
    <xf numFmtId="49" fontId="0" fillId="0" borderId="15" xfId="0" applyNumberFormat="1" applyBorder="1" applyAlignment="1" applyProtection="1">
      <alignment horizontal="center"/>
      <protection/>
    </xf>
    <xf numFmtId="3" fontId="8" fillId="0" borderId="14" xfId="0" applyNumberFormat="1" applyFont="1" applyBorder="1" applyAlignment="1" applyProtection="1" quotePrefix="1">
      <alignment/>
      <protection/>
    </xf>
    <xf numFmtId="3" fontId="8" fillId="0" borderId="14" xfId="0" applyNumberFormat="1" applyFont="1" applyBorder="1" applyAlignment="1" applyProtection="1">
      <alignment/>
      <protection/>
    </xf>
    <xf numFmtId="3" fontId="8" fillId="0" borderId="32" xfId="0" applyNumberFormat="1" applyFont="1" applyBorder="1" applyAlignment="1" applyProtection="1">
      <alignment/>
      <protection/>
    </xf>
    <xf numFmtId="49" fontId="0" fillId="0" borderId="38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3" fontId="8" fillId="0" borderId="17" xfId="0" applyNumberFormat="1" applyFont="1" applyBorder="1" applyAlignment="1" applyProtection="1">
      <alignment/>
      <protection/>
    </xf>
    <xf numFmtId="3" fontId="8" fillId="0" borderId="35" xfId="0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/>
      <protection/>
    </xf>
    <xf numFmtId="3" fontId="8" fillId="0" borderId="36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25" fillId="3" borderId="0" xfId="0" applyFont="1" applyFill="1" applyAlignment="1">
      <alignment horizontal="center"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2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8" fillId="0" borderId="40" xfId="0" applyFont="1" applyFill="1" applyBorder="1" applyAlignment="1" applyProtection="1">
      <alignment/>
      <protection/>
    </xf>
    <xf numFmtId="0" fontId="28" fillId="0" borderId="40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/>
    </xf>
    <xf numFmtId="176" fontId="0" fillId="4" borderId="11" xfId="0" applyNumberFormat="1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left"/>
      <protection/>
    </xf>
    <xf numFmtId="176" fontId="0" fillId="4" borderId="3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4" borderId="42" xfId="0" applyFill="1" applyBorder="1" applyAlignment="1" applyProtection="1">
      <alignment/>
      <protection locked="0"/>
    </xf>
    <xf numFmtId="0" fontId="0" fillId="4" borderId="42" xfId="0" applyFill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 locked="0"/>
    </xf>
    <xf numFmtId="0" fontId="28" fillId="0" borderId="43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76" fontId="0" fillId="3" borderId="3" xfId="0" applyNumberFormat="1" applyFill="1" applyBorder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4" borderId="3" xfId="0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3" borderId="0" xfId="0" applyFont="1" applyFill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4" fillId="3" borderId="1" xfId="0" applyFont="1" applyFill="1" applyBorder="1" applyAlignment="1">
      <alignment/>
    </xf>
    <xf numFmtId="0" fontId="0" fillId="3" borderId="4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45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48" xfId="0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3" borderId="49" xfId="0" applyFill="1" applyBorder="1" applyAlignment="1">
      <alignment/>
    </xf>
    <xf numFmtId="0" fontId="0" fillId="3" borderId="50" xfId="0" applyFill="1" applyBorder="1" applyAlignment="1">
      <alignment/>
    </xf>
    <xf numFmtId="0" fontId="0" fillId="3" borderId="51" xfId="0" applyFill="1" applyBorder="1" applyAlignment="1">
      <alignment/>
    </xf>
    <xf numFmtId="0" fontId="0" fillId="3" borderId="52" xfId="0" applyFill="1" applyBorder="1" applyAlignment="1">
      <alignment/>
    </xf>
    <xf numFmtId="0" fontId="2" fillId="3" borderId="22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53" xfId="0" applyFill="1" applyBorder="1" applyAlignment="1">
      <alignment/>
    </xf>
    <xf numFmtId="0" fontId="2" fillId="0" borderId="3" xfId="0" applyFont="1" applyBorder="1" applyAlignment="1">
      <alignment horizontal="center" wrapText="1"/>
    </xf>
    <xf numFmtId="0" fontId="24" fillId="3" borderId="0" xfId="0" applyFont="1" applyFill="1" applyAlignment="1">
      <alignment vertical="center" wrapText="1"/>
    </xf>
    <xf numFmtId="0" fontId="0" fillId="0" borderId="11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42" xfId="0" applyFont="1" applyBorder="1" applyAlignment="1">
      <alignment horizontal="left"/>
    </xf>
    <xf numFmtId="0" fontId="0" fillId="0" borderId="10" xfId="0" applyBorder="1" applyAlignment="1">
      <alignment/>
    </xf>
    <xf numFmtId="49" fontId="0" fillId="0" borderId="54" xfId="0" applyNumberForma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2" fillId="5" borderId="57" xfId="0" applyFont="1" applyFill="1" applyBorder="1" applyAlignment="1">
      <alignment horizontal="center" wrapText="1"/>
    </xf>
    <xf numFmtId="0" fontId="10" fillId="6" borderId="6" xfId="0" applyNumberFormat="1" applyFont="1" applyFill="1" applyBorder="1" applyAlignment="1">
      <alignment horizontal="center"/>
    </xf>
    <xf numFmtId="0" fontId="10" fillId="6" borderId="13" xfId="0" applyNumberFormat="1" applyFont="1" applyFill="1" applyBorder="1" applyAlignment="1">
      <alignment horizontal="center"/>
    </xf>
    <xf numFmtId="0" fontId="10" fillId="6" borderId="37" xfId="0" applyNumberFormat="1" applyFont="1" applyFill="1" applyBorder="1" applyAlignment="1">
      <alignment horizontal="center"/>
    </xf>
    <xf numFmtId="0" fontId="10" fillId="6" borderId="58" xfId="0" applyNumberFormat="1" applyFont="1" applyFill="1" applyBorder="1" applyAlignment="1">
      <alignment horizontal="center"/>
    </xf>
    <xf numFmtId="0" fontId="2" fillId="6" borderId="57" xfId="0" applyNumberFormat="1" applyFont="1" applyFill="1" applyBorder="1" applyAlignment="1">
      <alignment horizontal="center" wrapText="1"/>
    </xf>
    <xf numFmtId="0" fontId="2" fillId="4" borderId="42" xfId="0" applyFont="1" applyFill="1" applyBorder="1" applyAlignment="1">
      <alignment horizontal="center" wrapText="1"/>
    </xf>
    <xf numFmtId="0" fontId="2" fillId="4" borderId="42" xfId="0" applyFont="1" applyFill="1" applyBorder="1" applyAlignment="1">
      <alignment horizontal="center"/>
    </xf>
    <xf numFmtId="177" fontId="2" fillId="4" borderId="4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3" fillId="0" borderId="0" xfId="21">
      <alignment/>
      <protection/>
    </xf>
    <xf numFmtId="0" fontId="10" fillId="5" borderId="59" xfId="0" applyFont="1" applyFill="1" applyBorder="1" applyAlignment="1">
      <alignment horizontal="center"/>
    </xf>
    <xf numFmtId="0" fontId="10" fillId="5" borderId="60" xfId="0" applyFont="1" applyFill="1" applyBorder="1" applyAlignment="1">
      <alignment horizontal="center"/>
    </xf>
    <xf numFmtId="0" fontId="10" fillId="5" borderId="61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4" fillId="2" borderId="3" xfId="0" applyFon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3" xfId="0" applyFill="1" applyBorder="1" applyAlignment="1">
      <alignment horizontal="right"/>
    </xf>
    <xf numFmtId="3" fontId="2" fillId="2" borderId="3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3" xfId="0" applyFont="1" applyBorder="1" applyAlignment="1">
      <alignment/>
    </xf>
    <xf numFmtId="0" fontId="2" fillId="0" borderId="62" xfId="0" applyFont="1" applyBorder="1" applyAlignment="1">
      <alignment wrapText="1"/>
    </xf>
    <xf numFmtId="0" fontId="2" fillId="0" borderId="62" xfId="0" applyFont="1" applyBorder="1" applyAlignment="1">
      <alignment/>
    </xf>
    <xf numFmtId="3" fontId="0" fillId="0" borderId="0" xfId="21" applyNumberFormat="1" applyFont="1">
      <alignment/>
      <protection/>
    </xf>
    <xf numFmtId="0" fontId="11" fillId="2" borderId="3" xfId="0" applyFont="1" applyFill="1" applyBorder="1" applyAlignment="1">
      <alignment/>
    </xf>
    <xf numFmtId="0" fontId="11" fillId="0" borderId="62" xfId="0" applyFont="1" applyBorder="1" applyAlignment="1">
      <alignment/>
    </xf>
    <xf numFmtId="0" fontId="0" fillId="0" borderId="62" xfId="0" applyFill="1" applyBorder="1" applyAlignment="1">
      <alignment horizontal="center"/>
    </xf>
    <xf numFmtId="3" fontId="0" fillId="0" borderId="36" xfId="0" applyNumberFormat="1" applyFont="1" applyBorder="1" applyAlignment="1" applyProtection="1">
      <alignment/>
      <protection locked="0"/>
    </xf>
    <xf numFmtId="0" fontId="2" fillId="3" borderId="0" xfId="0" applyFont="1" applyFill="1" applyBorder="1" applyAlignment="1">
      <alignment/>
    </xf>
    <xf numFmtId="0" fontId="2" fillId="0" borderId="40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35" fillId="4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/>
    </xf>
    <xf numFmtId="0" fontId="0" fillId="0" borderId="31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64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64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0" borderId="11" xfId="0" applyBorder="1" applyAlignment="1">
      <alignment horizontal="center"/>
    </xf>
    <xf numFmtId="0" fontId="0" fillId="0" borderId="28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4" borderId="41" xfId="0" applyFill="1" applyBorder="1" applyAlignment="1" applyProtection="1">
      <alignment horizontal="center"/>
      <protection locked="0"/>
    </xf>
    <xf numFmtId="0" fontId="0" fillId="4" borderId="42" xfId="0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4" fillId="3" borderId="0" xfId="0" applyFont="1" applyFill="1" applyAlignment="1">
      <alignment horizontal="center" vertical="center" wrapText="1"/>
    </xf>
    <xf numFmtId="0" fontId="30" fillId="2" borderId="11" xfId="0" applyFont="1" applyFill="1" applyBorder="1" applyAlignment="1" applyProtection="1">
      <alignment horizontal="center" vertical="center" wrapText="1"/>
      <protection locked="0"/>
    </xf>
    <xf numFmtId="0" fontId="30" fillId="2" borderId="64" xfId="0" applyFont="1" applyFill="1" applyBorder="1" applyAlignment="1" applyProtection="1">
      <alignment horizontal="center" vertical="center" wrapText="1"/>
      <protection locked="0"/>
    </xf>
    <xf numFmtId="0" fontId="30" fillId="2" borderId="10" xfId="0" applyFont="1" applyFill="1" applyBorder="1" applyAlignment="1" applyProtection="1">
      <alignment horizontal="center" vertical="center" wrapText="1"/>
      <protection locked="0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22" fontId="0" fillId="3" borderId="7" xfId="0" applyNumberFormat="1" applyFont="1" applyFill="1" applyBorder="1" applyAlignment="1">
      <alignment horizontal="center" vertical="center"/>
    </xf>
    <xf numFmtId="22" fontId="0" fillId="3" borderId="0" xfId="0" applyNumberFormat="1" applyFont="1" applyFill="1" applyBorder="1" applyAlignment="1">
      <alignment horizontal="center" vertical="center"/>
    </xf>
    <xf numFmtId="22" fontId="0" fillId="3" borderId="20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2" fillId="0" borderId="62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/>
      <protection/>
    </xf>
    <xf numFmtId="0" fontId="16" fillId="4" borderId="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8" xfId="0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65" xfId="0" applyFont="1" applyBorder="1" applyAlignment="1" applyProtection="1">
      <alignment horizontal="left"/>
      <protection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 quotePrefix="1">
      <alignment horizontal="center"/>
    </xf>
    <xf numFmtId="0" fontId="0" fillId="0" borderId="3" xfId="0" applyFont="1" applyBorder="1" applyAlignment="1" applyProtection="1">
      <alignment horizontal="left"/>
      <protection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17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7" xfId="0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0" fontId="16" fillId="4" borderId="0" xfId="0" applyFont="1" applyFill="1" applyBorder="1" applyAlignment="1" applyProtection="1">
      <alignment horizontal="center"/>
      <protection/>
    </xf>
    <xf numFmtId="0" fontId="13" fillId="0" borderId="62" xfId="0" applyFont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 quotePrefix="1">
      <alignment horizontal="center"/>
      <protection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4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5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0" fillId="4" borderId="66" xfId="0" applyFont="1" applyFill="1" applyBorder="1" applyAlignment="1">
      <alignment horizontal="center" vertical="center"/>
    </xf>
    <xf numFmtId="0" fontId="30" fillId="4" borderId="67" xfId="0" applyFont="1" applyFill="1" applyBorder="1" applyAlignment="1">
      <alignment horizontal="center" vertical="center"/>
    </xf>
    <xf numFmtId="0" fontId="30" fillId="4" borderId="6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6" xfId="0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t drs &amp; c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42950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9525</xdr:colOff>
      <xdr:row>63</xdr:row>
      <xdr:rowOff>0</xdr:rowOff>
    </xdr:to>
    <xdr:sp>
      <xdr:nvSpPr>
        <xdr:cNvPr id="2" name="Line 4"/>
        <xdr:cNvSpPr>
          <a:spLocks/>
        </xdr:cNvSpPr>
      </xdr:nvSpPr>
      <xdr:spPr>
        <a:xfrm>
          <a:off x="7429500" y="12715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" name="Line 5"/>
        <xdr:cNvSpPr>
          <a:spLocks/>
        </xdr:cNvSpPr>
      </xdr:nvSpPr>
      <xdr:spPr>
        <a:xfrm>
          <a:off x="742950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4" name="Line 11"/>
        <xdr:cNvSpPr>
          <a:spLocks/>
        </xdr:cNvSpPr>
      </xdr:nvSpPr>
      <xdr:spPr>
        <a:xfrm>
          <a:off x="491490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5" name="Line 15"/>
        <xdr:cNvSpPr>
          <a:spLocks/>
        </xdr:cNvSpPr>
      </xdr:nvSpPr>
      <xdr:spPr>
        <a:xfrm>
          <a:off x="4914900" y="127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42950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0" y="10915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7429500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4914900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1091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429500" y="11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0" y="126873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7429500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4914900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1268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4</xdr:col>
      <xdr:colOff>114300</xdr:colOff>
      <xdr:row>2</xdr:row>
      <xdr:rowOff>104775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3990975</xdr:colOff>
      <xdr:row>3</xdr:row>
      <xdr:rowOff>104775</xdr:rowOff>
    </xdr:from>
    <xdr:to>
      <xdr:col>5</xdr:col>
      <xdr:colOff>4581525</xdr:colOff>
      <xdr:row>3</xdr:row>
      <xdr:rowOff>104775</xdr:rowOff>
    </xdr:to>
    <xdr:sp>
      <xdr:nvSpPr>
        <xdr:cNvPr id="1" name="Line 5"/>
        <xdr:cNvSpPr>
          <a:spLocks/>
        </xdr:cNvSpPr>
      </xdr:nvSpPr>
      <xdr:spPr>
        <a:xfrm>
          <a:off x="8562975" y="762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265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677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8867775" y="10744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88677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</xdr:row>
      <xdr:rowOff>66675</xdr:rowOff>
    </xdr:from>
    <xdr:to>
      <xdr:col>1</xdr:col>
      <xdr:colOff>371475</xdr:colOff>
      <xdr:row>2</xdr:row>
      <xdr:rowOff>66675</xdr:rowOff>
    </xdr:to>
    <xdr:sp>
      <xdr:nvSpPr>
        <xdr:cNvPr id="6" name="Line 6"/>
        <xdr:cNvSpPr>
          <a:spLocks/>
        </xdr:cNvSpPr>
      </xdr:nvSpPr>
      <xdr:spPr>
        <a:xfrm flipH="1">
          <a:off x="438150" y="666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</xdr:row>
      <xdr:rowOff>38100</xdr:rowOff>
    </xdr:from>
    <xdr:to>
      <xdr:col>0</xdr:col>
      <xdr:colOff>438150</xdr:colOff>
      <xdr:row>2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438150" y="342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67775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8867775" y="12553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8867775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125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</xdr:row>
      <xdr:rowOff>114300</xdr:rowOff>
    </xdr:from>
    <xdr:to>
      <xdr:col>1</xdr:col>
      <xdr:colOff>323850</xdr:colOff>
      <xdr:row>2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81000" y="676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</xdr:row>
      <xdr:rowOff>47625</xdr:rowOff>
    </xdr:from>
    <xdr:to>
      <xdr:col>0</xdr:col>
      <xdr:colOff>371475</xdr:colOff>
      <xdr:row>2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371475" y="352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677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8867775" y="10744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88677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1074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</xdr:row>
      <xdr:rowOff>66675</xdr:rowOff>
    </xdr:from>
    <xdr:to>
      <xdr:col>1</xdr:col>
      <xdr:colOff>371475</xdr:colOff>
      <xdr:row>2</xdr:row>
      <xdr:rowOff>66675</xdr:rowOff>
    </xdr:to>
    <xdr:sp>
      <xdr:nvSpPr>
        <xdr:cNvPr id="6" name="Line 6"/>
        <xdr:cNvSpPr>
          <a:spLocks/>
        </xdr:cNvSpPr>
      </xdr:nvSpPr>
      <xdr:spPr>
        <a:xfrm flipH="1">
          <a:off x="438150" y="6667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</xdr:row>
      <xdr:rowOff>38100</xdr:rowOff>
    </xdr:from>
    <xdr:to>
      <xdr:col>0</xdr:col>
      <xdr:colOff>438150</xdr:colOff>
      <xdr:row>2</xdr:row>
      <xdr:rowOff>66675</xdr:rowOff>
    </xdr:to>
    <xdr:sp>
      <xdr:nvSpPr>
        <xdr:cNvPr id="7" name="Line 7"/>
        <xdr:cNvSpPr>
          <a:spLocks/>
        </xdr:cNvSpPr>
      </xdr:nvSpPr>
      <xdr:spPr>
        <a:xfrm flipV="1">
          <a:off x="438150" y="342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8867775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9525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8867775" y="12525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" name="Line 3"/>
        <xdr:cNvSpPr>
          <a:spLocks/>
        </xdr:cNvSpPr>
      </xdr:nvSpPr>
      <xdr:spPr>
        <a:xfrm>
          <a:off x="8867775" y="1252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1252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63</xdr:row>
      <xdr:rowOff>0</xdr:rowOff>
    </xdr:from>
    <xdr:to>
      <xdr:col>6</xdr:col>
      <xdr:colOff>2409825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1252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</xdr:row>
      <xdr:rowOff>114300</xdr:rowOff>
    </xdr:from>
    <xdr:to>
      <xdr:col>1</xdr:col>
      <xdr:colOff>323850</xdr:colOff>
      <xdr:row>2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81000" y="676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1</xdr:row>
      <xdr:rowOff>47625</xdr:rowOff>
    </xdr:from>
    <xdr:to>
      <xdr:col>0</xdr:col>
      <xdr:colOff>371475</xdr:colOff>
      <xdr:row>2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371475" y="352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209550</xdr:rowOff>
    </xdr:from>
    <xdr:to>
      <xdr:col>9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742950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9525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0" y="110109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7429500" y="110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4914900" y="110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2409825</xdr:colOff>
      <xdr:row>53</xdr:row>
      <xdr:rowOff>0</xdr:rowOff>
    </xdr:from>
    <xdr:to>
      <xdr:col>6</xdr:col>
      <xdr:colOff>2409825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4914900" y="1101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20"/>
  <sheetViews>
    <sheetView workbookViewId="0" topLeftCell="A1">
      <pane xSplit="2" ySplit="2" topLeftCell="C9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5" sqref="B105"/>
    </sheetView>
  </sheetViews>
  <sheetFormatPr defaultColWidth="8.88671875" defaultRowHeight="15"/>
  <cols>
    <col min="1" max="1" width="8.88671875" style="19" customWidth="1"/>
    <col min="2" max="2" width="30.99609375" style="61" customWidth="1"/>
    <col min="3" max="3" width="8.3359375" style="0" customWidth="1"/>
  </cols>
  <sheetData>
    <row r="1" spans="1:3" ht="21" customHeight="1">
      <c r="A1" s="17"/>
      <c r="B1" s="59"/>
      <c r="C1" s="6"/>
    </row>
    <row r="2" spans="1:3" ht="33.75" customHeight="1">
      <c r="A2" s="21" t="s">
        <v>43</v>
      </c>
      <c r="B2" s="59" t="s">
        <v>41</v>
      </c>
      <c r="C2" s="12" t="s">
        <v>42</v>
      </c>
    </row>
    <row r="3" spans="1:3" ht="16.5" customHeight="1">
      <c r="A3" s="10"/>
      <c r="B3" s="59"/>
      <c r="C3" s="6"/>
    </row>
    <row r="4" spans="1:3" ht="16.5" customHeight="1">
      <c r="A4" s="10">
        <v>10040</v>
      </c>
      <c r="B4" s="59" t="s">
        <v>46</v>
      </c>
      <c r="C4" s="58">
        <v>3300</v>
      </c>
    </row>
    <row r="5" spans="1:3" ht="16.5" customHeight="1">
      <c r="A5" s="10">
        <v>10042</v>
      </c>
      <c r="B5" s="59" t="s">
        <v>45</v>
      </c>
      <c r="C5" s="58">
        <v>3317</v>
      </c>
    </row>
    <row r="6" spans="1:3" ht="16.5" customHeight="1">
      <c r="A6" s="10">
        <v>10043</v>
      </c>
      <c r="B6" s="59" t="s">
        <v>47</v>
      </c>
      <c r="C6" s="58">
        <v>3500</v>
      </c>
    </row>
    <row r="7" spans="1:3" ht="16.5" customHeight="1">
      <c r="A7" s="10">
        <v>10044</v>
      </c>
      <c r="B7" s="59" t="s">
        <v>50</v>
      </c>
      <c r="C7" s="58">
        <v>2002</v>
      </c>
    </row>
    <row r="8" spans="1:3" ht="16.5" customHeight="1">
      <c r="A8" s="10">
        <v>10045</v>
      </c>
      <c r="B8" s="59" t="s">
        <v>51</v>
      </c>
      <c r="C8" s="58">
        <v>2003</v>
      </c>
    </row>
    <row r="9" spans="1:3" ht="16.5" customHeight="1">
      <c r="A9" s="10">
        <v>10046</v>
      </c>
      <c r="B9" s="59" t="s">
        <v>54</v>
      </c>
      <c r="C9" s="58">
        <v>2007</v>
      </c>
    </row>
    <row r="10" spans="1:3" ht="16.5" customHeight="1">
      <c r="A10" s="10">
        <v>10047</v>
      </c>
      <c r="B10" s="59" t="s">
        <v>53</v>
      </c>
      <c r="C10" s="58">
        <v>2008</v>
      </c>
    </row>
    <row r="11" spans="1:3" ht="16.5" customHeight="1">
      <c r="A11" s="10">
        <v>10048</v>
      </c>
      <c r="B11" s="59" t="s">
        <v>55</v>
      </c>
      <c r="C11" s="58">
        <v>2009</v>
      </c>
    </row>
    <row r="12" spans="1:3" ht="16.5" customHeight="1">
      <c r="A12" s="10">
        <v>10049</v>
      </c>
      <c r="B12" s="59" t="s">
        <v>57</v>
      </c>
      <c r="C12" s="58">
        <v>2010</v>
      </c>
    </row>
    <row r="13" spans="1:3" ht="16.5" customHeight="1">
      <c r="A13" s="10">
        <v>10050</v>
      </c>
      <c r="B13" s="59" t="s">
        <v>58</v>
      </c>
      <c r="C13" s="58">
        <v>3302</v>
      </c>
    </row>
    <row r="14" spans="1:3" ht="16.5" customHeight="1">
      <c r="A14" s="10">
        <v>10051</v>
      </c>
      <c r="B14" s="59" t="s">
        <v>59</v>
      </c>
      <c r="C14" s="58">
        <v>2011</v>
      </c>
    </row>
    <row r="15" spans="1:3" ht="16.5" customHeight="1">
      <c r="A15" s="10">
        <v>10054</v>
      </c>
      <c r="B15" s="59" t="s">
        <v>60</v>
      </c>
      <c r="C15" s="58">
        <v>2014</v>
      </c>
    </row>
    <row r="16" spans="1:3" ht="16.5" customHeight="1">
      <c r="A16" s="10">
        <v>10055</v>
      </c>
      <c r="B16" s="59" t="s">
        <v>61</v>
      </c>
      <c r="C16" s="58">
        <v>2015</v>
      </c>
    </row>
    <row r="17" spans="1:3" ht="16.5" customHeight="1">
      <c r="A17" s="10">
        <v>10056</v>
      </c>
      <c r="B17" s="59" t="s">
        <v>62</v>
      </c>
      <c r="C17" s="58">
        <v>2016</v>
      </c>
    </row>
    <row r="18" spans="1:14" ht="16.5" customHeight="1">
      <c r="A18" s="10">
        <v>10057</v>
      </c>
      <c r="B18" s="59" t="s">
        <v>63</v>
      </c>
      <c r="C18" s="58">
        <v>2017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3" ht="16.5" customHeight="1">
      <c r="A19" s="10">
        <v>10058</v>
      </c>
      <c r="B19" s="60" t="s">
        <v>66</v>
      </c>
      <c r="C19" s="58">
        <v>2018</v>
      </c>
    </row>
    <row r="20" spans="1:3" ht="16.5" customHeight="1">
      <c r="A20" s="10">
        <v>10059</v>
      </c>
      <c r="B20" s="59" t="s">
        <v>65</v>
      </c>
      <c r="C20" s="58">
        <v>2019</v>
      </c>
    </row>
    <row r="21" spans="1:3" ht="16.5" customHeight="1">
      <c r="A21" s="10">
        <v>10060</v>
      </c>
      <c r="B21" s="59" t="s">
        <v>68</v>
      </c>
      <c r="C21" s="58">
        <v>5200</v>
      </c>
    </row>
    <row r="22" spans="1:3" ht="16.5" customHeight="1">
      <c r="A22" s="10">
        <v>10061</v>
      </c>
      <c r="B22" s="59" t="s">
        <v>67</v>
      </c>
      <c r="C22" s="58">
        <v>2021</v>
      </c>
    </row>
    <row r="23" spans="1:3" ht="16.5" customHeight="1">
      <c r="A23" s="10">
        <v>10062</v>
      </c>
      <c r="B23" s="59" t="s">
        <v>70</v>
      </c>
      <c r="C23" s="58">
        <v>2022</v>
      </c>
    </row>
    <row r="24" spans="1:3" ht="16.5" customHeight="1">
      <c r="A24" s="10">
        <v>10063</v>
      </c>
      <c r="B24" s="59" t="s">
        <v>69</v>
      </c>
      <c r="C24" s="58">
        <v>2023</v>
      </c>
    </row>
    <row r="25" spans="1:3" ht="16.5" customHeight="1">
      <c r="A25" s="10">
        <v>10064</v>
      </c>
      <c r="B25" s="59" t="s">
        <v>71</v>
      </c>
      <c r="C25" s="58">
        <v>2024</v>
      </c>
    </row>
    <row r="26" spans="1:3" ht="16.5" customHeight="1">
      <c r="A26" s="10">
        <v>10065</v>
      </c>
      <c r="B26" s="59" t="s">
        <v>72</v>
      </c>
      <c r="C26" s="58">
        <v>2025</v>
      </c>
    </row>
    <row r="27" spans="1:3" ht="16.5" customHeight="1">
      <c r="A27" s="10">
        <v>10066</v>
      </c>
      <c r="B27" s="59" t="s">
        <v>73</v>
      </c>
      <c r="C27" s="58">
        <v>2026</v>
      </c>
    </row>
    <row r="28" spans="1:3" ht="16.5" customHeight="1">
      <c r="A28" s="10">
        <v>10067</v>
      </c>
      <c r="B28" s="59" t="s">
        <v>75</v>
      </c>
      <c r="C28" s="58">
        <v>2027</v>
      </c>
    </row>
    <row r="29" spans="1:3" ht="16.5" customHeight="1">
      <c r="A29" s="10">
        <v>10068</v>
      </c>
      <c r="B29" s="59" t="s">
        <v>74</v>
      </c>
      <c r="C29" s="58">
        <v>2028</v>
      </c>
    </row>
    <row r="30" spans="1:3" ht="16.5" customHeight="1">
      <c r="A30" s="10">
        <v>10069</v>
      </c>
      <c r="B30" s="59" t="s">
        <v>76</v>
      </c>
      <c r="C30" s="58">
        <v>2029</v>
      </c>
    </row>
    <row r="31" spans="1:3" ht="16.5" customHeight="1">
      <c r="A31" s="10">
        <v>10070</v>
      </c>
      <c r="B31" s="59" t="s">
        <v>77</v>
      </c>
      <c r="C31" s="58">
        <v>2030</v>
      </c>
    </row>
    <row r="32" spans="1:3" ht="16.5" customHeight="1">
      <c r="A32" s="10">
        <v>10071</v>
      </c>
      <c r="B32" s="59" t="s">
        <v>79</v>
      </c>
      <c r="C32" s="58">
        <v>2031</v>
      </c>
    </row>
    <row r="33" spans="1:3" ht="16.5" customHeight="1">
      <c r="A33" s="10">
        <v>10072</v>
      </c>
      <c r="B33" s="59" t="s">
        <v>80</v>
      </c>
      <c r="C33" s="58">
        <v>2032</v>
      </c>
    </row>
    <row r="34" spans="1:3" ht="16.5" customHeight="1">
      <c r="A34" s="10">
        <v>10073</v>
      </c>
      <c r="B34" s="59" t="s">
        <v>81</v>
      </c>
      <c r="C34" s="58">
        <v>3304</v>
      </c>
    </row>
    <row r="35" spans="1:3" ht="16.5" customHeight="1">
      <c r="A35" s="10">
        <v>10074</v>
      </c>
      <c r="B35" s="59" t="s">
        <v>84</v>
      </c>
      <c r="C35" s="58">
        <v>2036</v>
      </c>
    </row>
    <row r="36" spans="1:3" ht="16.5" customHeight="1">
      <c r="A36" s="10">
        <v>10075</v>
      </c>
      <c r="B36" s="59" t="s">
        <v>85</v>
      </c>
      <c r="C36" s="58">
        <v>2037</v>
      </c>
    </row>
    <row r="37" spans="1:3" ht="16.5" customHeight="1">
      <c r="A37" s="10">
        <v>10076</v>
      </c>
      <c r="B37" s="59" t="s">
        <v>87</v>
      </c>
      <c r="C37" s="58">
        <v>2039</v>
      </c>
    </row>
    <row r="38" spans="1:3" ht="16.5" customHeight="1">
      <c r="A38" s="10">
        <v>10077</v>
      </c>
      <c r="B38" s="59" t="s">
        <v>86</v>
      </c>
      <c r="C38" s="58">
        <v>2040</v>
      </c>
    </row>
    <row r="39" spans="1:3" ht="16.5" customHeight="1">
      <c r="A39" s="10">
        <v>10078</v>
      </c>
      <c r="B39" s="59" t="s">
        <v>91</v>
      </c>
      <c r="C39" s="58">
        <v>3305</v>
      </c>
    </row>
    <row r="40" spans="1:3" ht="16.5" customHeight="1">
      <c r="A40" s="10">
        <v>10079</v>
      </c>
      <c r="B40" s="59" t="s">
        <v>92</v>
      </c>
      <c r="C40" s="58">
        <v>2042</v>
      </c>
    </row>
    <row r="41" spans="1:3" ht="16.5" customHeight="1">
      <c r="A41" s="10">
        <v>10080</v>
      </c>
      <c r="B41" s="59" t="s">
        <v>94</v>
      </c>
      <c r="C41" s="58">
        <v>2043</v>
      </c>
    </row>
    <row r="42" spans="1:3" ht="16.5" customHeight="1">
      <c r="A42" s="10">
        <v>10081</v>
      </c>
      <c r="B42" s="59" t="s">
        <v>93</v>
      </c>
      <c r="C42" s="58">
        <v>2044</v>
      </c>
    </row>
    <row r="43" spans="1:3" ht="16.5" customHeight="1">
      <c r="A43" s="10">
        <v>10082</v>
      </c>
      <c r="B43" s="59" t="s">
        <v>95</v>
      </c>
      <c r="C43" s="58">
        <v>2045</v>
      </c>
    </row>
    <row r="44" spans="1:3" ht="16.5" customHeight="1">
      <c r="A44" s="10">
        <v>10083</v>
      </c>
      <c r="B44" s="59" t="s">
        <v>64</v>
      </c>
      <c r="C44" s="58">
        <v>2073</v>
      </c>
    </row>
    <row r="45" spans="1:3" ht="16.5" customHeight="1">
      <c r="A45" s="10">
        <v>10084</v>
      </c>
      <c r="B45" s="59" t="s">
        <v>97</v>
      </c>
      <c r="C45" s="58">
        <v>5201</v>
      </c>
    </row>
    <row r="46" spans="1:3" ht="16.5" customHeight="1">
      <c r="A46" s="10">
        <v>10085</v>
      </c>
      <c r="B46" s="59" t="s">
        <v>98</v>
      </c>
      <c r="C46" s="58">
        <v>3501</v>
      </c>
    </row>
    <row r="47" spans="1:3" ht="16.5" customHeight="1">
      <c r="A47" s="10">
        <v>10086</v>
      </c>
      <c r="B47" s="59" t="s">
        <v>102</v>
      </c>
      <c r="C47" s="58">
        <v>2072</v>
      </c>
    </row>
    <row r="48" spans="1:3" ht="16.5" customHeight="1">
      <c r="A48" s="10">
        <v>10087</v>
      </c>
      <c r="B48" s="59" t="s">
        <v>105</v>
      </c>
      <c r="C48" s="58">
        <v>3502</v>
      </c>
    </row>
    <row r="49" spans="1:3" ht="16.5" customHeight="1">
      <c r="A49" s="10">
        <v>10088</v>
      </c>
      <c r="B49" s="59" t="s">
        <v>107</v>
      </c>
      <c r="C49" s="58">
        <v>3504</v>
      </c>
    </row>
    <row r="50" spans="1:3" ht="16.5" customHeight="1">
      <c r="A50" s="10">
        <v>10089</v>
      </c>
      <c r="B50" s="59" t="s">
        <v>108</v>
      </c>
      <c r="C50" s="58">
        <v>3307</v>
      </c>
    </row>
    <row r="51" spans="1:3" ht="16.5" customHeight="1">
      <c r="A51" s="10">
        <v>10092</v>
      </c>
      <c r="B51" s="59" t="s">
        <v>114</v>
      </c>
      <c r="C51" s="58">
        <v>3311</v>
      </c>
    </row>
    <row r="52" spans="1:3" ht="16.5" customHeight="1">
      <c r="A52" s="10">
        <v>10093</v>
      </c>
      <c r="B52" s="59" t="s">
        <v>113</v>
      </c>
      <c r="C52" s="58">
        <v>3312</v>
      </c>
    </row>
    <row r="53" spans="1:3" ht="16.5" customHeight="1">
      <c r="A53" s="10">
        <v>10094</v>
      </c>
      <c r="B53" s="59" t="s">
        <v>115</v>
      </c>
      <c r="C53" s="58">
        <v>3313</v>
      </c>
    </row>
    <row r="54" spans="1:3" ht="16.5" customHeight="1">
      <c r="A54" s="10">
        <v>10095</v>
      </c>
      <c r="B54" s="59" t="s">
        <v>116</v>
      </c>
      <c r="C54" s="58">
        <v>3314</v>
      </c>
    </row>
    <row r="55" spans="1:3" ht="16.5" customHeight="1">
      <c r="A55" s="10">
        <v>10096</v>
      </c>
      <c r="B55" s="59" t="s">
        <v>118</v>
      </c>
      <c r="C55" s="58">
        <v>3506</v>
      </c>
    </row>
    <row r="56" spans="1:3" ht="16.5" customHeight="1">
      <c r="A56" s="10">
        <v>10097</v>
      </c>
      <c r="B56" s="59" t="s">
        <v>120</v>
      </c>
      <c r="C56" s="58">
        <v>2070</v>
      </c>
    </row>
    <row r="57" spans="1:3" ht="16.5" customHeight="1">
      <c r="A57" s="10">
        <v>10098</v>
      </c>
      <c r="B57" s="59" t="s">
        <v>119</v>
      </c>
      <c r="C57" s="58">
        <v>2052</v>
      </c>
    </row>
    <row r="58" spans="1:3" ht="16.5" customHeight="1">
      <c r="A58" s="10">
        <v>10099</v>
      </c>
      <c r="B58" s="59" t="s">
        <v>106</v>
      </c>
      <c r="C58" s="58">
        <v>3315</v>
      </c>
    </row>
    <row r="59" spans="1:3" ht="16.5" customHeight="1">
      <c r="A59" s="10">
        <v>10100</v>
      </c>
      <c r="B59" s="59" t="s">
        <v>121</v>
      </c>
      <c r="C59" s="58">
        <v>3316</v>
      </c>
    </row>
    <row r="60" spans="1:3" ht="16.5" customHeight="1">
      <c r="A60" s="10">
        <v>10101</v>
      </c>
      <c r="B60" s="59" t="s">
        <v>122</v>
      </c>
      <c r="C60" s="58">
        <v>2055</v>
      </c>
    </row>
    <row r="61" spans="1:3" ht="16.5" customHeight="1">
      <c r="A61" s="10">
        <v>10102</v>
      </c>
      <c r="B61" s="59" t="s">
        <v>124</v>
      </c>
      <c r="C61" s="58">
        <v>2056</v>
      </c>
    </row>
    <row r="62" spans="1:3" ht="16.5" customHeight="1">
      <c r="A62" s="10">
        <v>10103</v>
      </c>
      <c r="B62" s="59" t="s">
        <v>123</v>
      </c>
      <c r="C62" s="58">
        <v>2057</v>
      </c>
    </row>
    <row r="63" spans="1:3" ht="16.5" customHeight="1">
      <c r="A63" s="10">
        <v>10105</v>
      </c>
      <c r="B63" s="59" t="s">
        <v>126</v>
      </c>
      <c r="C63" s="58">
        <v>2060</v>
      </c>
    </row>
    <row r="64" spans="1:3" ht="16.5" customHeight="1">
      <c r="A64" s="10">
        <v>10106</v>
      </c>
      <c r="B64" s="59" t="s">
        <v>83</v>
      </c>
      <c r="C64" s="58">
        <v>3515</v>
      </c>
    </row>
    <row r="65" spans="1:3" ht="16.5" customHeight="1">
      <c r="A65" s="10">
        <v>10107</v>
      </c>
      <c r="B65" s="59" t="s">
        <v>111</v>
      </c>
      <c r="C65" s="58">
        <v>3509</v>
      </c>
    </row>
    <row r="66" spans="1:3" ht="16.5" customHeight="1">
      <c r="A66" s="10">
        <v>10108</v>
      </c>
      <c r="B66" s="59" t="s">
        <v>117</v>
      </c>
      <c r="C66" s="58">
        <v>3507</v>
      </c>
    </row>
    <row r="67" spans="1:3" ht="16.5" customHeight="1">
      <c r="A67" s="10">
        <v>10109</v>
      </c>
      <c r="B67" s="59" t="s">
        <v>127</v>
      </c>
      <c r="C67" s="58">
        <v>2054</v>
      </c>
    </row>
    <row r="68" spans="1:3" ht="16.5" customHeight="1">
      <c r="A68" s="10">
        <v>10110</v>
      </c>
      <c r="B68" s="59" t="s">
        <v>104</v>
      </c>
      <c r="C68" s="58">
        <v>3510</v>
      </c>
    </row>
    <row r="69" spans="1:3" ht="16.5" customHeight="1">
      <c r="A69" s="10">
        <v>10111</v>
      </c>
      <c r="B69" s="59" t="s">
        <v>110</v>
      </c>
      <c r="C69" s="58">
        <v>3508</v>
      </c>
    </row>
    <row r="70" spans="1:3" ht="16.5" customHeight="1">
      <c r="A70" s="10">
        <v>10112</v>
      </c>
      <c r="B70" s="59" t="s">
        <v>103</v>
      </c>
      <c r="C70" s="58">
        <v>3512</v>
      </c>
    </row>
    <row r="71" spans="1:3" ht="16.5" customHeight="1">
      <c r="A71" s="10">
        <v>10113</v>
      </c>
      <c r="B71" s="59" t="s">
        <v>49</v>
      </c>
      <c r="C71" s="58">
        <v>2064</v>
      </c>
    </row>
    <row r="72" spans="1:3" ht="16.5" customHeight="1">
      <c r="A72" s="10">
        <v>10114</v>
      </c>
      <c r="B72" s="59" t="s">
        <v>90</v>
      </c>
      <c r="C72" s="58">
        <v>3513</v>
      </c>
    </row>
    <row r="73" spans="1:3" ht="16.5" customHeight="1">
      <c r="A73" s="10">
        <v>10115</v>
      </c>
      <c r="B73" s="59" t="s">
        <v>52</v>
      </c>
      <c r="C73" s="58">
        <v>3511</v>
      </c>
    </row>
    <row r="74" spans="1:3" ht="16.5" customHeight="1">
      <c r="A74" s="14">
        <v>10116</v>
      </c>
      <c r="B74" s="59" t="s">
        <v>109</v>
      </c>
      <c r="C74" s="58">
        <v>3309</v>
      </c>
    </row>
    <row r="75" spans="1:3" ht="16.5" customHeight="1">
      <c r="A75" s="10">
        <v>10117</v>
      </c>
      <c r="B75" s="59" t="s">
        <v>48</v>
      </c>
      <c r="C75" s="58">
        <v>3514</v>
      </c>
    </row>
    <row r="76" spans="1:3" ht="16.5" customHeight="1">
      <c r="A76" s="10">
        <v>10118</v>
      </c>
      <c r="B76" s="59" t="s">
        <v>56</v>
      </c>
      <c r="C76" s="58">
        <v>2067</v>
      </c>
    </row>
    <row r="77" spans="1:3" ht="16.5" customHeight="1">
      <c r="A77" s="10">
        <v>10119</v>
      </c>
      <c r="B77" s="59" t="s">
        <v>101</v>
      </c>
      <c r="C77" s="58">
        <v>2071</v>
      </c>
    </row>
    <row r="78" spans="1:3" ht="16.5" customHeight="1">
      <c r="A78" s="10">
        <v>10120</v>
      </c>
      <c r="B78" s="59" t="s">
        <v>100</v>
      </c>
      <c r="C78" s="58">
        <v>2000</v>
      </c>
    </row>
    <row r="79" spans="1:3" ht="16.5" customHeight="1">
      <c r="A79" s="10">
        <v>10121</v>
      </c>
      <c r="B79" s="59" t="s">
        <v>78</v>
      </c>
      <c r="C79" s="58">
        <v>3516</v>
      </c>
    </row>
    <row r="80" spans="1:3" ht="16.5" customHeight="1">
      <c r="A80" s="10">
        <v>10122</v>
      </c>
      <c r="B80" s="59" t="s">
        <v>82</v>
      </c>
      <c r="C80" s="58">
        <v>2074</v>
      </c>
    </row>
    <row r="81" spans="1:3" ht="16.5" customHeight="1">
      <c r="A81" s="10">
        <v>10123</v>
      </c>
      <c r="B81" s="59" t="s">
        <v>0</v>
      </c>
      <c r="C81" s="58">
        <v>3518</v>
      </c>
    </row>
    <row r="82" spans="1:3" ht="16.5" customHeight="1">
      <c r="A82" s="10">
        <v>10124</v>
      </c>
      <c r="B82" s="59" t="s">
        <v>125</v>
      </c>
      <c r="C82" s="58">
        <v>2076</v>
      </c>
    </row>
    <row r="83" spans="1:3" ht="16.5" customHeight="1">
      <c r="A83" s="10">
        <v>10125</v>
      </c>
      <c r="B83" s="59" t="s">
        <v>88</v>
      </c>
      <c r="C83" s="58">
        <v>5948</v>
      </c>
    </row>
    <row r="84" spans="1:3" ht="16.5" customHeight="1">
      <c r="A84" s="10">
        <v>10126</v>
      </c>
      <c r="B84" s="59" t="s">
        <v>89</v>
      </c>
      <c r="C84" s="58">
        <v>5949</v>
      </c>
    </row>
    <row r="85" spans="1:3" ht="16.5" customHeight="1">
      <c r="A85" s="10">
        <v>10127</v>
      </c>
      <c r="B85" s="59" t="s">
        <v>96</v>
      </c>
      <c r="C85" s="58">
        <v>2077</v>
      </c>
    </row>
    <row r="86" spans="1:3" ht="16.5" customHeight="1">
      <c r="A86" s="10">
        <v>10128</v>
      </c>
      <c r="B86" s="59" t="s">
        <v>1</v>
      </c>
      <c r="C86" s="58">
        <v>2079</v>
      </c>
    </row>
    <row r="87" spans="1:3" ht="16.5" customHeight="1">
      <c r="A87" s="10">
        <v>10129</v>
      </c>
      <c r="B87" s="59" t="s">
        <v>99</v>
      </c>
      <c r="C87" s="58">
        <v>2078</v>
      </c>
    </row>
    <row r="88" spans="1:3" ht="16.5" customHeight="1">
      <c r="A88" s="10">
        <v>10130</v>
      </c>
      <c r="B88" s="59" t="s">
        <v>44</v>
      </c>
      <c r="C88" s="22">
        <v>1000</v>
      </c>
    </row>
    <row r="89" spans="1:3" ht="16.5" customHeight="1">
      <c r="A89" s="10">
        <v>10131</v>
      </c>
      <c r="B89" s="59" t="s">
        <v>3</v>
      </c>
      <c r="C89" s="22">
        <v>1001</v>
      </c>
    </row>
    <row r="90" spans="1:3" ht="16.5" customHeight="1">
      <c r="A90" s="10">
        <v>10132</v>
      </c>
      <c r="B90" s="59" t="s">
        <v>163</v>
      </c>
      <c r="C90" s="22">
        <v>1002</v>
      </c>
    </row>
    <row r="91" spans="1:3" ht="16.5" customHeight="1">
      <c r="A91" s="10">
        <v>10133</v>
      </c>
      <c r="B91" s="59" t="s">
        <v>164</v>
      </c>
      <c r="C91" s="22">
        <v>1003</v>
      </c>
    </row>
    <row r="92" spans="1:3" ht="16.5" customHeight="1">
      <c r="A92" s="10">
        <v>10134</v>
      </c>
      <c r="B92" s="59" t="s">
        <v>2</v>
      </c>
      <c r="C92" s="58">
        <v>3519</v>
      </c>
    </row>
    <row r="93" spans="1:3" ht="16.5" customHeight="1">
      <c r="A93" s="10">
        <v>10136</v>
      </c>
      <c r="B93" s="59" t="s">
        <v>128</v>
      </c>
      <c r="C93" s="58">
        <v>5406</v>
      </c>
    </row>
    <row r="94" spans="1:3" ht="16.5" customHeight="1">
      <c r="A94" s="10">
        <v>10137</v>
      </c>
      <c r="B94" s="59" t="s">
        <v>129</v>
      </c>
      <c r="C94" s="58">
        <v>5408</v>
      </c>
    </row>
    <row r="95" spans="1:3" ht="16.5" customHeight="1">
      <c r="A95" s="10">
        <v>10138</v>
      </c>
      <c r="B95" s="59" t="s">
        <v>131</v>
      </c>
      <c r="C95" s="58">
        <v>4215</v>
      </c>
    </row>
    <row r="96" spans="1:3" ht="16.5" customHeight="1">
      <c r="A96" s="10">
        <v>10139</v>
      </c>
      <c r="B96" s="59" t="s">
        <v>135</v>
      </c>
      <c r="C96" s="58">
        <v>4003</v>
      </c>
    </row>
    <row r="97" spans="1:3" ht="16.5" customHeight="1">
      <c r="A97" s="10">
        <v>10140</v>
      </c>
      <c r="B97" s="59" t="s">
        <v>139</v>
      </c>
      <c r="C97" s="58">
        <v>5402</v>
      </c>
    </row>
    <row r="98" spans="1:3" ht="16.5" customHeight="1">
      <c r="A98" s="10">
        <v>10141</v>
      </c>
      <c r="B98" s="59" t="s">
        <v>142</v>
      </c>
      <c r="C98" s="58">
        <v>4009</v>
      </c>
    </row>
    <row r="99" spans="1:3" ht="16.5" customHeight="1">
      <c r="A99" s="10">
        <v>10142</v>
      </c>
      <c r="B99" s="59" t="s">
        <v>143</v>
      </c>
      <c r="C99" s="58">
        <v>5407</v>
      </c>
    </row>
    <row r="100" spans="1:3" ht="16.5" customHeight="1">
      <c r="A100" s="10">
        <v>10143</v>
      </c>
      <c r="B100" s="59" t="s">
        <v>228</v>
      </c>
      <c r="C100" s="58">
        <v>5403</v>
      </c>
    </row>
    <row r="101" spans="1:3" ht="16.5" customHeight="1">
      <c r="A101" s="10">
        <v>10144</v>
      </c>
      <c r="B101" s="59" t="s">
        <v>145</v>
      </c>
      <c r="C101" s="58">
        <v>4012</v>
      </c>
    </row>
    <row r="102" spans="1:3" ht="16.5" customHeight="1">
      <c r="A102" s="10">
        <v>10145</v>
      </c>
      <c r="B102" s="59" t="s">
        <v>134</v>
      </c>
      <c r="C102" s="58">
        <v>5405</v>
      </c>
    </row>
    <row r="103" spans="1:3" ht="16.5" customHeight="1">
      <c r="A103" s="10">
        <v>10146</v>
      </c>
      <c r="B103" s="59" t="s">
        <v>136</v>
      </c>
      <c r="C103" s="58">
        <v>5409</v>
      </c>
    </row>
    <row r="104" spans="1:3" ht="16.5" customHeight="1">
      <c r="A104" s="10">
        <v>10147</v>
      </c>
      <c r="B104" s="59" t="s">
        <v>138</v>
      </c>
      <c r="C104" s="58">
        <v>4752</v>
      </c>
    </row>
    <row r="105" spans="1:3" ht="16.5" customHeight="1">
      <c r="A105" s="10">
        <v>10148</v>
      </c>
      <c r="B105" s="59" t="s">
        <v>144</v>
      </c>
      <c r="C105" s="58">
        <v>5404</v>
      </c>
    </row>
    <row r="106" spans="1:3" ht="16.5" customHeight="1">
      <c r="A106" s="10">
        <v>10149</v>
      </c>
      <c r="B106" s="59" t="s">
        <v>141</v>
      </c>
      <c r="C106" s="58">
        <v>5401</v>
      </c>
    </row>
    <row r="107" spans="1:3" ht="16.5" customHeight="1">
      <c r="A107" s="10">
        <v>10150</v>
      </c>
      <c r="B107" s="59" t="s">
        <v>137</v>
      </c>
      <c r="C107" s="58">
        <v>5400</v>
      </c>
    </row>
    <row r="108" spans="1:3" ht="16.5" customHeight="1">
      <c r="A108" s="10">
        <v>10151</v>
      </c>
      <c r="B108" s="59" t="s">
        <v>130</v>
      </c>
      <c r="C108" s="58">
        <v>4211</v>
      </c>
    </row>
    <row r="109" spans="1:3" ht="16.5" customHeight="1">
      <c r="A109" s="10">
        <v>10152</v>
      </c>
      <c r="B109" s="59" t="s">
        <v>132</v>
      </c>
      <c r="C109" s="58">
        <v>4210</v>
      </c>
    </row>
    <row r="110" spans="1:3" ht="16.5" customHeight="1">
      <c r="A110" s="10">
        <v>10153</v>
      </c>
      <c r="B110" s="59" t="s">
        <v>133</v>
      </c>
      <c r="C110" s="58">
        <v>4212</v>
      </c>
    </row>
    <row r="111" spans="1:3" ht="16.5" customHeight="1">
      <c r="A111" s="10">
        <v>10154</v>
      </c>
      <c r="B111" s="59" t="s">
        <v>140</v>
      </c>
      <c r="C111" s="58">
        <v>4208</v>
      </c>
    </row>
    <row r="112" spans="1:3" ht="16.5" customHeight="1">
      <c r="A112" s="10">
        <v>10156</v>
      </c>
      <c r="B112" s="59" t="s">
        <v>146</v>
      </c>
      <c r="C112" s="58">
        <v>7000</v>
      </c>
    </row>
    <row r="113" spans="1:3" ht="16.5" customHeight="1">
      <c r="A113" s="10">
        <v>10157</v>
      </c>
      <c r="B113" s="59" t="s">
        <v>147</v>
      </c>
      <c r="C113" s="58">
        <v>7005</v>
      </c>
    </row>
    <row r="114" spans="1:3" ht="16.5" customHeight="1">
      <c r="A114" s="10">
        <v>10158</v>
      </c>
      <c r="B114" s="59" t="s">
        <v>148</v>
      </c>
      <c r="C114" s="58">
        <v>7009</v>
      </c>
    </row>
    <row r="115" spans="1:3" ht="16.5" customHeight="1">
      <c r="A115" s="10">
        <v>10159</v>
      </c>
      <c r="B115" s="59" t="s">
        <v>149</v>
      </c>
      <c r="C115" s="58">
        <v>7010</v>
      </c>
    </row>
    <row r="116" spans="1:3" ht="16.5" customHeight="1">
      <c r="A116" s="14">
        <v>10698</v>
      </c>
      <c r="B116" s="59" t="s">
        <v>112</v>
      </c>
      <c r="C116" s="58">
        <v>3521</v>
      </c>
    </row>
    <row r="117" spans="1:3" ht="16.5" customHeight="1">
      <c r="A117" s="10">
        <v>10953</v>
      </c>
      <c r="B117" s="59" t="s">
        <v>227</v>
      </c>
      <c r="C117" s="58">
        <v>3522</v>
      </c>
    </row>
    <row r="118" ht="16.5" customHeight="1"/>
    <row r="119" spans="1:3" ht="16.5" customHeight="1">
      <c r="A119" s="20"/>
      <c r="C119" s="15"/>
    </row>
    <row r="120" spans="1:3" ht="16.5" customHeight="1">
      <c r="A120" s="20"/>
      <c r="C120" s="15"/>
    </row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</sheetData>
  <sheetProtection password="CD1E" sheet="1" objects="1" scenarios="1"/>
  <dataValidations count="1">
    <dataValidation type="textLength" operator="equal" showInputMessage="1" showErrorMessage="1" sqref="A98 A100:A118 A4:A95">
      <formula1>5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11"/>
    <pageSetUpPr fitToPage="1"/>
  </sheetPr>
  <dimension ref="A1:O60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7.3359375" style="0" customWidth="1"/>
    <col min="2" max="2" width="9.4453125" style="0" customWidth="1"/>
    <col min="3" max="3" width="2.664062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2.21484375" style="0" customWidth="1"/>
  </cols>
  <sheetData>
    <row r="1" spans="1:9" ht="24" customHeight="1">
      <c r="A1" s="121">
        <v>99999</v>
      </c>
      <c r="B1" s="362" t="s">
        <v>469</v>
      </c>
      <c r="C1" s="18"/>
      <c r="E1" s="2"/>
      <c r="F1" s="2"/>
      <c r="I1" s="73"/>
    </row>
    <row r="2" spans="2:11" ht="23.25">
      <c r="B2" s="362"/>
      <c r="C2" s="363" t="s">
        <v>267</v>
      </c>
      <c r="D2" s="363"/>
      <c r="E2" s="363"/>
      <c r="F2" s="363"/>
      <c r="G2" s="363"/>
      <c r="H2" s="363"/>
      <c r="I2" s="363"/>
      <c r="K2" s="1"/>
    </row>
    <row r="3" spans="3:11" ht="20.25">
      <c r="C3" s="363" t="s">
        <v>529</v>
      </c>
      <c r="D3" s="363"/>
      <c r="E3" s="363"/>
      <c r="F3" s="363"/>
      <c r="G3" s="363"/>
      <c r="H3" s="363"/>
      <c r="I3" s="363"/>
      <c r="K3" s="26"/>
    </row>
    <row r="4" spans="3:11" ht="21" customHeight="1" thickBot="1">
      <c r="C4" s="364"/>
      <c r="D4" s="364"/>
      <c r="E4" s="364"/>
      <c r="F4" s="364"/>
      <c r="G4" s="364"/>
      <c r="H4" s="32"/>
      <c r="K4" s="1"/>
    </row>
    <row r="5" spans="3:11" ht="21.75" customHeight="1">
      <c r="C5" s="3" t="s">
        <v>151</v>
      </c>
      <c r="D5" s="3" t="s">
        <v>152</v>
      </c>
      <c r="E5" s="3" t="s">
        <v>165</v>
      </c>
      <c r="F5" s="355"/>
      <c r="G5" s="356"/>
      <c r="H5" s="355" t="s">
        <v>4</v>
      </c>
      <c r="I5" s="356"/>
      <c r="K5" s="1"/>
    </row>
    <row r="6" spans="3:11" ht="16.5" thickBot="1">
      <c r="C6" s="4" t="s">
        <v>150</v>
      </c>
      <c r="D6" s="4" t="s">
        <v>155</v>
      </c>
      <c r="E6" s="4" t="s">
        <v>150</v>
      </c>
      <c r="F6" s="358" t="s">
        <v>5</v>
      </c>
      <c r="G6" s="359"/>
      <c r="H6" s="358" t="s">
        <v>6</v>
      </c>
      <c r="I6" s="359"/>
      <c r="K6" s="1"/>
    </row>
    <row r="7" spans="3:11" ht="16.5" thickBot="1">
      <c r="C7" s="106"/>
      <c r="D7" s="106"/>
      <c r="E7" s="106"/>
      <c r="F7" s="106"/>
      <c r="G7" s="106"/>
      <c r="H7" s="360" t="s">
        <v>7</v>
      </c>
      <c r="I7" s="360"/>
      <c r="K7" s="1"/>
    </row>
    <row r="8" spans="3:11" ht="15.75">
      <c r="C8" s="5"/>
      <c r="D8" s="122">
        <f aca="true" t="shared" si="0" ref="D8:D52">$A$1</f>
        <v>99999</v>
      </c>
      <c r="E8" s="123" t="s">
        <v>472</v>
      </c>
      <c r="F8" s="357" t="s">
        <v>474</v>
      </c>
      <c r="G8" s="357"/>
      <c r="H8" s="124"/>
      <c r="I8" s="125">
        <v>0</v>
      </c>
      <c r="K8" s="1"/>
    </row>
    <row r="9" spans="3:11" ht="15.75">
      <c r="C9" s="5"/>
      <c r="D9" s="126">
        <f t="shared" si="0"/>
        <v>99999</v>
      </c>
      <c r="E9" s="252" t="s">
        <v>473</v>
      </c>
      <c r="F9" s="246" t="s">
        <v>475</v>
      </c>
      <c r="G9" s="247"/>
      <c r="H9" s="251"/>
      <c r="I9" s="131">
        <v>0</v>
      </c>
      <c r="K9" s="1"/>
    </row>
    <row r="10" spans="3:11" ht="15.75">
      <c r="C10" s="5"/>
      <c r="D10" s="126">
        <f t="shared" si="0"/>
        <v>99999</v>
      </c>
      <c r="E10" s="252" t="s">
        <v>237</v>
      </c>
      <c r="F10" s="361" t="s">
        <v>238</v>
      </c>
      <c r="G10" s="361"/>
      <c r="H10" s="251"/>
      <c r="I10" s="131">
        <v>0</v>
      </c>
      <c r="K10" s="1"/>
    </row>
    <row r="11" spans="3:11" ht="15.75">
      <c r="C11" s="5"/>
      <c r="D11" s="126">
        <f t="shared" si="0"/>
        <v>99999</v>
      </c>
      <c r="E11" s="127" t="s">
        <v>166</v>
      </c>
      <c r="F11" s="353" t="s">
        <v>8</v>
      </c>
      <c r="G11" s="354"/>
      <c r="H11" s="130"/>
      <c r="I11" s="131">
        <v>0</v>
      </c>
      <c r="K11" s="1"/>
    </row>
    <row r="12" spans="3:11" ht="15.75">
      <c r="C12" s="5"/>
      <c r="D12" s="126">
        <f t="shared" si="0"/>
        <v>99999</v>
      </c>
      <c r="E12" s="132" t="s">
        <v>167</v>
      </c>
      <c r="F12" s="347" t="s">
        <v>9</v>
      </c>
      <c r="G12" s="348"/>
      <c r="H12" s="133"/>
      <c r="I12" s="134">
        <v>0</v>
      </c>
      <c r="K12" s="1"/>
    </row>
    <row r="13" spans="3:11" ht="15.75">
      <c r="C13" s="5"/>
      <c r="D13" s="126">
        <f t="shared" si="0"/>
        <v>99999</v>
      </c>
      <c r="E13" s="132" t="s">
        <v>168</v>
      </c>
      <c r="F13" s="343" t="s">
        <v>10</v>
      </c>
      <c r="G13" s="344"/>
      <c r="H13" s="133"/>
      <c r="I13" s="134">
        <v>0</v>
      </c>
      <c r="K13" s="1"/>
    </row>
    <row r="14" spans="3:11" ht="15.75">
      <c r="C14" s="5"/>
      <c r="D14" s="126">
        <f t="shared" si="0"/>
        <v>99999</v>
      </c>
      <c r="E14" s="132" t="s">
        <v>169</v>
      </c>
      <c r="F14" s="338" t="s">
        <v>11</v>
      </c>
      <c r="G14" s="339"/>
      <c r="H14" s="133"/>
      <c r="I14" s="134">
        <v>0</v>
      </c>
      <c r="K14" s="1"/>
    </row>
    <row r="15" spans="3:11" ht="15.75">
      <c r="C15" s="5"/>
      <c r="D15" s="126">
        <f t="shared" si="0"/>
        <v>99999</v>
      </c>
      <c r="E15" s="132" t="s">
        <v>170</v>
      </c>
      <c r="F15" s="338" t="s">
        <v>153</v>
      </c>
      <c r="G15" s="339"/>
      <c r="H15" s="133"/>
      <c r="I15" s="134">
        <v>0</v>
      </c>
      <c r="K15" s="1"/>
    </row>
    <row r="16" spans="3:11" ht="15.75">
      <c r="C16" s="5"/>
      <c r="D16" s="126">
        <f t="shared" si="0"/>
        <v>99999</v>
      </c>
      <c r="E16" s="132" t="s">
        <v>171</v>
      </c>
      <c r="F16" s="338" t="s">
        <v>154</v>
      </c>
      <c r="G16" s="339"/>
      <c r="H16" s="133"/>
      <c r="I16" s="134">
        <v>0</v>
      </c>
      <c r="K16" s="1"/>
    </row>
    <row r="17" spans="3:11" ht="15.75">
      <c r="C17" s="5"/>
      <c r="D17" s="126">
        <f t="shared" si="0"/>
        <v>99999</v>
      </c>
      <c r="E17" s="132" t="s">
        <v>172</v>
      </c>
      <c r="F17" s="338" t="s">
        <v>12</v>
      </c>
      <c r="G17" s="339"/>
      <c r="H17" s="133"/>
      <c r="I17" s="134">
        <v>0</v>
      </c>
      <c r="K17" s="1"/>
    </row>
    <row r="18" spans="3:11" ht="15.75">
      <c r="C18" s="5"/>
      <c r="D18" s="136">
        <f t="shared" si="0"/>
        <v>99999</v>
      </c>
      <c r="E18" s="132" t="s">
        <v>173</v>
      </c>
      <c r="F18" s="338" t="s">
        <v>226</v>
      </c>
      <c r="G18" s="339"/>
      <c r="H18" s="137"/>
      <c r="I18" s="138">
        <v>0</v>
      </c>
      <c r="K18" s="1"/>
    </row>
    <row r="19" spans="3:11" ht="15.75">
      <c r="C19" s="5"/>
      <c r="D19" s="126">
        <f t="shared" si="0"/>
        <v>99999</v>
      </c>
      <c r="E19" s="127" t="s">
        <v>174</v>
      </c>
      <c r="F19" s="128" t="s">
        <v>175</v>
      </c>
      <c r="G19" s="129"/>
      <c r="H19" s="137"/>
      <c r="I19" s="138">
        <v>0</v>
      </c>
      <c r="K19" s="1"/>
    </row>
    <row r="20" spans="3:11" ht="15.75">
      <c r="C20" s="5"/>
      <c r="D20" s="136">
        <f t="shared" si="0"/>
        <v>99999</v>
      </c>
      <c r="E20" s="132" t="s">
        <v>176</v>
      </c>
      <c r="F20" s="139" t="s">
        <v>177</v>
      </c>
      <c r="G20" s="135"/>
      <c r="H20" s="137"/>
      <c r="I20" s="138">
        <v>0</v>
      </c>
      <c r="K20" s="1"/>
    </row>
    <row r="21" spans="3:11" ht="16.5" thickBot="1">
      <c r="C21" s="5"/>
      <c r="D21" s="140">
        <f t="shared" si="0"/>
        <v>99999</v>
      </c>
      <c r="E21" s="141" t="s">
        <v>178</v>
      </c>
      <c r="F21" s="351" t="s">
        <v>179</v>
      </c>
      <c r="G21" s="352"/>
      <c r="H21" s="142"/>
      <c r="I21" s="143">
        <v>0</v>
      </c>
      <c r="K21" s="1"/>
    </row>
    <row r="22" spans="3:11" ht="15">
      <c r="C22" s="29">
        <v>111400</v>
      </c>
      <c r="D22" s="126">
        <f t="shared" si="0"/>
        <v>99999</v>
      </c>
      <c r="E22" s="127" t="s">
        <v>180</v>
      </c>
      <c r="F22" s="353" t="s">
        <v>14</v>
      </c>
      <c r="G22" s="354"/>
      <c r="H22" s="144"/>
      <c r="I22" s="145">
        <v>0</v>
      </c>
      <c r="K22" s="1"/>
    </row>
    <row r="23" spans="3:11" ht="15">
      <c r="C23" s="63">
        <v>111500</v>
      </c>
      <c r="D23" s="126">
        <f t="shared" si="0"/>
        <v>99999</v>
      </c>
      <c r="E23" s="132" t="s">
        <v>181</v>
      </c>
      <c r="F23" s="338" t="s">
        <v>17</v>
      </c>
      <c r="G23" s="339"/>
      <c r="H23" s="133"/>
      <c r="I23" s="134">
        <v>0</v>
      </c>
      <c r="K23" s="1"/>
    </row>
    <row r="24" spans="3:11" ht="15">
      <c r="C24" s="63">
        <v>111600</v>
      </c>
      <c r="D24" s="126">
        <f t="shared" si="0"/>
        <v>99999</v>
      </c>
      <c r="E24" s="132" t="s">
        <v>182</v>
      </c>
      <c r="F24" s="347" t="s">
        <v>15</v>
      </c>
      <c r="G24" s="348"/>
      <c r="H24" s="133"/>
      <c r="I24" s="134">
        <v>0</v>
      </c>
      <c r="K24" s="1"/>
    </row>
    <row r="25" spans="3:11" ht="15">
      <c r="C25" s="87">
        <v>111200</v>
      </c>
      <c r="D25" s="126">
        <f t="shared" si="0"/>
        <v>99999</v>
      </c>
      <c r="E25" s="132" t="s">
        <v>183</v>
      </c>
      <c r="F25" s="349" t="s">
        <v>13</v>
      </c>
      <c r="G25" s="350"/>
      <c r="H25" s="133"/>
      <c r="I25" s="134">
        <v>0</v>
      </c>
      <c r="K25" s="1"/>
    </row>
    <row r="26" spans="3:11" ht="15">
      <c r="C26" s="87">
        <v>111100</v>
      </c>
      <c r="D26" s="126">
        <f t="shared" si="0"/>
        <v>99999</v>
      </c>
      <c r="E26" s="132" t="s">
        <v>184</v>
      </c>
      <c r="F26" s="146" t="s">
        <v>216</v>
      </c>
      <c r="G26" s="147"/>
      <c r="H26" s="133"/>
      <c r="I26" s="134">
        <v>0</v>
      </c>
      <c r="K26" s="1"/>
    </row>
    <row r="27" spans="3:11" ht="15">
      <c r="C27" s="87">
        <v>111300</v>
      </c>
      <c r="D27" s="126">
        <f t="shared" si="0"/>
        <v>99999</v>
      </c>
      <c r="E27" s="132" t="s">
        <v>185</v>
      </c>
      <c r="F27" s="338" t="s">
        <v>16</v>
      </c>
      <c r="G27" s="339"/>
      <c r="H27" s="133"/>
      <c r="I27" s="134">
        <v>0</v>
      </c>
      <c r="K27" s="1"/>
    </row>
    <row r="28" spans="3:11" ht="15">
      <c r="C28" s="87">
        <v>111700</v>
      </c>
      <c r="D28" s="126">
        <f t="shared" si="0"/>
        <v>99999</v>
      </c>
      <c r="E28" s="132" t="s">
        <v>186</v>
      </c>
      <c r="F28" s="347" t="s">
        <v>187</v>
      </c>
      <c r="G28" s="348"/>
      <c r="H28" s="133"/>
      <c r="I28" s="134">
        <v>0</v>
      </c>
      <c r="K28" s="1"/>
    </row>
    <row r="29" spans="3:11" ht="15">
      <c r="C29" s="87">
        <v>138100</v>
      </c>
      <c r="D29" s="126">
        <f t="shared" si="0"/>
        <v>99999</v>
      </c>
      <c r="E29" s="132" t="s">
        <v>188</v>
      </c>
      <c r="F29" s="338" t="s">
        <v>18</v>
      </c>
      <c r="G29" s="339"/>
      <c r="H29" s="133"/>
      <c r="I29" s="134">
        <v>0</v>
      </c>
      <c r="K29" s="1"/>
    </row>
    <row r="30" spans="3:11" ht="15">
      <c r="C30" s="87">
        <v>133100</v>
      </c>
      <c r="D30" s="126">
        <f t="shared" si="0"/>
        <v>99999</v>
      </c>
      <c r="E30" s="132" t="s">
        <v>189</v>
      </c>
      <c r="F30" s="338" t="s">
        <v>20</v>
      </c>
      <c r="G30" s="339"/>
      <c r="H30" s="133"/>
      <c r="I30" s="134">
        <v>-200</v>
      </c>
      <c r="K30" s="1"/>
    </row>
    <row r="31" spans="3:11" ht="15">
      <c r="C31" s="87">
        <v>138110</v>
      </c>
      <c r="D31" s="126">
        <f t="shared" si="0"/>
        <v>99999</v>
      </c>
      <c r="E31" s="132" t="s">
        <v>190</v>
      </c>
      <c r="F31" s="338" t="s">
        <v>19</v>
      </c>
      <c r="G31" s="339"/>
      <c r="H31" s="133"/>
      <c r="I31" s="134">
        <v>0</v>
      </c>
      <c r="K31" s="1"/>
    </row>
    <row r="32" spans="3:11" ht="15">
      <c r="C32" s="87">
        <v>138120</v>
      </c>
      <c r="D32" s="126">
        <f t="shared" si="0"/>
        <v>99999</v>
      </c>
      <c r="E32" s="132" t="s">
        <v>191</v>
      </c>
      <c r="F32" s="345" t="s">
        <v>21</v>
      </c>
      <c r="G32" s="346"/>
      <c r="H32" s="133"/>
      <c r="I32" s="134">
        <v>0</v>
      </c>
      <c r="K32" s="1"/>
    </row>
    <row r="33" spans="3:11" ht="15">
      <c r="C33" s="87">
        <v>210000</v>
      </c>
      <c r="D33" s="126">
        <f t="shared" si="0"/>
        <v>99999</v>
      </c>
      <c r="E33" s="132" t="s">
        <v>192</v>
      </c>
      <c r="F33" s="345" t="s">
        <v>22</v>
      </c>
      <c r="G33" s="346"/>
      <c r="H33" s="133"/>
      <c r="I33" s="134">
        <v>0</v>
      </c>
      <c r="K33" s="1"/>
    </row>
    <row r="34" spans="3:11" ht="15">
      <c r="C34" s="87">
        <v>220000</v>
      </c>
      <c r="D34" s="126">
        <f t="shared" si="0"/>
        <v>99999</v>
      </c>
      <c r="E34" s="132" t="s">
        <v>193</v>
      </c>
      <c r="F34" s="338" t="s">
        <v>23</v>
      </c>
      <c r="G34" s="339"/>
      <c r="H34" s="133"/>
      <c r="I34" s="134">
        <v>0</v>
      </c>
      <c r="K34" s="1"/>
    </row>
    <row r="35" spans="3:11" ht="15">
      <c r="C35" s="87">
        <v>219010</v>
      </c>
      <c r="D35" s="126">
        <f t="shared" si="0"/>
        <v>99999</v>
      </c>
      <c r="E35" s="132" t="s">
        <v>194</v>
      </c>
      <c r="F35" s="34" t="s">
        <v>195</v>
      </c>
      <c r="G35" s="135"/>
      <c r="H35" s="133"/>
      <c r="I35" s="134">
        <v>0</v>
      </c>
      <c r="K35" s="1"/>
    </row>
    <row r="36" spans="3:11" ht="15">
      <c r="C36" s="87">
        <v>213020</v>
      </c>
      <c r="D36" s="126">
        <f t="shared" si="0"/>
        <v>99999</v>
      </c>
      <c r="E36" s="132" t="s">
        <v>197</v>
      </c>
      <c r="F36" s="338" t="s">
        <v>24</v>
      </c>
      <c r="G36" s="339"/>
      <c r="H36" s="133"/>
      <c r="I36" s="134">
        <v>0</v>
      </c>
      <c r="K36" s="1"/>
    </row>
    <row r="37" spans="3:11" ht="15">
      <c r="C37" s="87">
        <v>215000</v>
      </c>
      <c r="D37" s="126">
        <f t="shared" si="0"/>
        <v>99999</v>
      </c>
      <c r="E37" s="132" t="s">
        <v>198</v>
      </c>
      <c r="F37" s="338" t="s">
        <v>26</v>
      </c>
      <c r="G37" s="339"/>
      <c r="H37" s="133"/>
      <c r="I37" s="134">
        <v>0</v>
      </c>
      <c r="K37" s="1"/>
    </row>
    <row r="38" spans="3:11" ht="15">
      <c r="C38" s="87">
        <v>219030</v>
      </c>
      <c r="D38" s="126">
        <f t="shared" si="0"/>
        <v>99999</v>
      </c>
      <c r="E38" s="132" t="s">
        <v>199</v>
      </c>
      <c r="F38" s="148" t="s">
        <v>25</v>
      </c>
      <c r="G38" s="148"/>
      <c r="H38" s="133"/>
      <c r="I38" s="134">
        <v>0</v>
      </c>
      <c r="K38" s="1"/>
    </row>
    <row r="39" spans="3:11" ht="15">
      <c r="C39" s="88">
        <v>413050</v>
      </c>
      <c r="D39" s="126">
        <f t="shared" si="0"/>
        <v>99999</v>
      </c>
      <c r="E39" s="132" t="s">
        <v>201</v>
      </c>
      <c r="F39" s="338" t="s">
        <v>200</v>
      </c>
      <c r="G39" s="339"/>
      <c r="H39" s="133"/>
      <c r="I39" s="134">
        <v>0</v>
      </c>
      <c r="K39" s="1"/>
    </row>
    <row r="40" spans="3:11" ht="15">
      <c r="C40" s="87">
        <v>422620</v>
      </c>
      <c r="D40" s="126">
        <f t="shared" si="0"/>
        <v>99999</v>
      </c>
      <c r="E40" s="132" t="s">
        <v>202</v>
      </c>
      <c r="F40" s="338" t="s">
        <v>28</v>
      </c>
      <c r="G40" s="339"/>
      <c r="H40" s="133"/>
      <c r="I40" s="134">
        <v>0</v>
      </c>
      <c r="K40" s="1"/>
    </row>
    <row r="41" spans="3:11" ht="15">
      <c r="C41" s="87">
        <v>413060</v>
      </c>
      <c r="D41" s="126">
        <f t="shared" si="0"/>
        <v>99999</v>
      </c>
      <c r="E41" s="132" t="s">
        <v>204</v>
      </c>
      <c r="F41" s="343" t="s">
        <v>29</v>
      </c>
      <c r="G41" s="344"/>
      <c r="H41" s="133"/>
      <c r="I41" s="134">
        <v>0</v>
      </c>
      <c r="K41" s="1"/>
    </row>
    <row r="42" spans="3:11" ht="15">
      <c r="C42" s="87">
        <v>221000</v>
      </c>
      <c r="D42" s="126">
        <f t="shared" si="0"/>
        <v>99999</v>
      </c>
      <c r="E42" s="132" t="s">
        <v>205</v>
      </c>
      <c r="F42" s="338" t="s">
        <v>30</v>
      </c>
      <c r="G42" s="339"/>
      <c r="H42" s="133"/>
      <c r="I42" s="134">
        <v>0</v>
      </c>
      <c r="K42" s="1"/>
    </row>
    <row r="43" spans="3:11" ht="15">
      <c r="C43" s="87">
        <v>413070</v>
      </c>
      <c r="D43" s="126">
        <f t="shared" si="0"/>
        <v>99999</v>
      </c>
      <c r="E43" s="132" t="s">
        <v>206</v>
      </c>
      <c r="F43" s="338" t="s">
        <v>31</v>
      </c>
      <c r="G43" s="339"/>
      <c r="H43" s="133"/>
      <c r="I43" s="134">
        <v>0</v>
      </c>
      <c r="K43" s="1"/>
    </row>
    <row r="44" spans="3:11" ht="15">
      <c r="C44" s="87">
        <v>411020</v>
      </c>
      <c r="D44" s="126">
        <f t="shared" si="0"/>
        <v>99999</v>
      </c>
      <c r="E44" s="132" t="s">
        <v>207</v>
      </c>
      <c r="F44" s="338" t="s">
        <v>32</v>
      </c>
      <c r="G44" s="339"/>
      <c r="H44" s="133"/>
      <c r="I44" s="134">
        <v>0</v>
      </c>
      <c r="K44" s="1"/>
    </row>
    <row r="45" spans="3:11" ht="15">
      <c r="C45" s="87">
        <v>569010</v>
      </c>
      <c r="D45" s="126">
        <f t="shared" si="0"/>
        <v>99999</v>
      </c>
      <c r="E45" s="132" t="s">
        <v>209</v>
      </c>
      <c r="F45" s="338" t="s">
        <v>36</v>
      </c>
      <c r="G45" s="339"/>
      <c r="H45" s="133"/>
      <c r="I45" s="134">
        <v>0</v>
      </c>
      <c r="K45" s="1"/>
    </row>
    <row r="46" spans="3:11" ht="15">
      <c r="C46" s="87">
        <v>569000</v>
      </c>
      <c r="D46" s="126">
        <f t="shared" si="0"/>
        <v>99999</v>
      </c>
      <c r="E46" s="132" t="s">
        <v>210</v>
      </c>
      <c r="F46" s="338" t="s">
        <v>35</v>
      </c>
      <c r="G46" s="339"/>
      <c r="H46" s="133"/>
      <c r="I46" s="134">
        <v>0</v>
      </c>
      <c r="K46" s="1"/>
    </row>
    <row r="47" spans="3:11" ht="15">
      <c r="C47" s="87">
        <v>610040</v>
      </c>
      <c r="D47" s="126">
        <f t="shared" si="0"/>
        <v>99999</v>
      </c>
      <c r="E47" s="132" t="s">
        <v>211</v>
      </c>
      <c r="F47" s="338" t="s">
        <v>34</v>
      </c>
      <c r="G47" s="339"/>
      <c r="H47" s="133"/>
      <c r="I47" s="134">
        <v>0</v>
      </c>
      <c r="K47" s="1"/>
    </row>
    <row r="48" spans="3:11" ht="15">
      <c r="C48" s="87"/>
      <c r="D48" s="126">
        <f t="shared" si="0"/>
        <v>99999</v>
      </c>
      <c r="E48" s="132" t="s">
        <v>270</v>
      </c>
      <c r="F48" s="34" t="s">
        <v>476</v>
      </c>
      <c r="G48" s="135"/>
      <c r="H48" s="133"/>
      <c r="I48" s="134">
        <v>0</v>
      </c>
      <c r="K48" s="1"/>
    </row>
    <row r="49" spans="3:11" ht="15">
      <c r="C49" s="87">
        <v>599000</v>
      </c>
      <c r="D49" s="126">
        <f t="shared" si="0"/>
        <v>99999</v>
      </c>
      <c r="E49" s="132" t="s">
        <v>219</v>
      </c>
      <c r="F49" s="338" t="s">
        <v>38</v>
      </c>
      <c r="G49" s="339"/>
      <c r="H49" s="133"/>
      <c r="I49" s="134">
        <v>0</v>
      </c>
      <c r="K49" s="1"/>
    </row>
    <row r="50" spans="3:11" ht="15">
      <c r="C50" s="87">
        <v>599010</v>
      </c>
      <c r="D50" s="126">
        <f t="shared" si="0"/>
        <v>99999</v>
      </c>
      <c r="E50" s="132" t="s">
        <v>220</v>
      </c>
      <c r="F50" s="338" t="s">
        <v>39</v>
      </c>
      <c r="G50" s="339"/>
      <c r="H50" s="133"/>
      <c r="I50" s="134">
        <v>0</v>
      </c>
      <c r="K50" s="1"/>
    </row>
    <row r="51" spans="3:11" ht="15">
      <c r="C51" s="87">
        <v>599020</v>
      </c>
      <c r="D51" s="126">
        <f t="shared" si="0"/>
        <v>99999</v>
      </c>
      <c r="E51" s="132" t="s">
        <v>221</v>
      </c>
      <c r="F51" s="338" t="s">
        <v>40</v>
      </c>
      <c r="G51" s="339"/>
      <c r="H51" s="133"/>
      <c r="I51" s="134">
        <v>0</v>
      </c>
      <c r="K51" s="1"/>
    </row>
    <row r="52" spans="3:11" ht="15">
      <c r="C52" s="87">
        <v>599030</v>
      </c>
      <c r="D52" s="126">
        <f t="shared" si="0"/>
        <v>99999</v>
      </c>
      <c r="E52" s="132" t="s">
        <v>222</v>
      </c>
      <c r="F52" s="338" t="s">
        <v>223</v>
      </c>
      <c r="G52" s="339"/>
      <c r="H52" s="133"/>
      <c r="I52" s="134">
        <v>0</v>
      </c>
      <c r="K52" s="1"/>
    </row>
    <row r="53" spans="3:15" ht="16.5" thickBot="1">
      <c r="C53" s="89"/>
      <c r="D53" s="141"/>
      <c r="E53" s="149"/>
      <c r="F53" s="340" t="s">
        <v>262</v>
      </c>
      <c r="G53" s="341"/>
      <c r="H53" s="150"/>
      <c r="I53" s="151">
        <f>SUM(I8:I52)</f>
        <v>-200</v>
      </c>
      <c r="K53" s="1"/>
      <c r="L53" s="19"/>
      <c r="M53" s="19"/>
      <c r="N53" s="19"/>
      <c r="O53" s="19"/>
    </row>
    <row r="54" spans="1:15" ht="15.75" thickTop="1">
      <c r="A54" s="7"/>
      <c r="B54" s="7"/>
      <c r="M54" s="19"/>
      <c r="N54" s="19"/>
      <c r="O54" s="19"/>
    </row>
    <row r="55" spans="1:9" ht="15">
      <c r="A55" s="7"/>
      <c r="B55" s="7"/>
      <c r="D55" s="342" t="s">
        <v>235</v>
      </c>
      <c r="E55" s="342"/>
      <c r="F55" s="342"/>
      <c r="G55" s="342"/>
      <c r="H55" s="342"/>
      <c r="I55" s="342"/>
    </row>
    <row r="56" spans="1:9" ht="15.75">
      <c r="A56" s="7"/>
      <c r="B56" s="7"/>
      <c r="D56" s="7"/>
      <c r="E56" s="7"/>
      <c r="F56" s="7"/>
      <c r="G56" s="8"/>
      <c r="H56" s="8"/>
      <c r="I56" s="1"/>
    </row>
    <row r="57" spans="1:9" ht="15.75">
      <c r="A57" s="7"/>
      <c r="B57" s="7"/>
      <c r="D57" s="300" t="s">
        <v>157</v>
      </c>
      <c r="E57" s="300"/>
      <c r="F57" s="333" t="s">
        <v>162</v>
      </c>
      <c r="G57" s="333"/>
      <c r="H57" s="333" t="s">
        <v>161</v>
      </c>
      <c r="I57" s="333"/>
    </row>
    <row r="58" spans="1:9" ht="15" customHeight="1">
      <c r="A58" s="7"/>
      <c r="B58" s="7"/>
      <c r="D58" s="334" t="s">
        <v>241</v>
      </c>
      <c r="E58" s="335"/>
      <c r="F58" s="34" t="s">
        <v>158</v>
      </c>
      <c r="G58" s="33" t="s">
        <v>242</v>
      </c>
      <c r="H58" s="34" t="s">
        <v>158</v>
      </c>
      <c r="I58" s="33" t="s">
        <v>243</v>
      </c>
    </row>
    <row r="59" spans="1:9" ht="15.75">
      <c r="A59" s="7"/>
      <c r="B59" s="7"/>
      <c r="D59" s="336"/>
      <c r="E59" s="337"/>
      <c r="F59" s="35" t="s">
        <v>159</v>
      </c>
      <c r="G59" s="65" t="s">
        <v>242</v>
      </c>
      <c r="H59" s="35" t="s">
        <v>159</v>
      </c>
      <c r="I59" s="65" t="s">
        <v>243</v>
      </c>
    </row>
    <row r="60" spans="1:9" ht="15">
      <c r="A60" s="7"/>
      <c r="B60" s="7"/>
      <c r="D60" s="29"/>
      <c r="E60" s="30"/>
      <c r="F60" s="34" t="s">
        <v>160</v>
      </c>
      <c r="G60" s="33" t="s">
        <v>530</v>
      </c>
      <c r="H60" s="34" t="s">
        <v>160</v>
      </c>
      <c r="I60" s="33" t="s">
        <v>530</v>
      </c>
    </row>
  </sheetData>
  <sheetProtection password="CD1E" sheet="1" objects="1" scenarios="1"/>
  <mergeCells count="53">
    <mergeCell ref="B1:B2"/>
    <mergeCell ref="C2:I2"/>
    <mergeCell ref="C3:I3"/>
    <mergeCell ref="C4:G4"/>
    <mergeCell ref="F5:G5"/>
    <mergeCell ref="H5:I5"/>
    <mergeCell ref="F6:G6"/>
    <mergeCell ref="H6:I6"/>
    <mergeCell ref="H7:I7"/>
    <mergeCell ref="F8:G8"/>
    <mergeCell ref="F11:G11"/>
    <mergeCell ref="F10:G10"/>
    <mergeCell ref="F12:G12"/>
    <mergeCell ref="F13:G13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  <mergeCell ref="F32:G32"/>
    <mergeCell ref="F33:G33"/>
    <mergeCell ref="F34:G34"/>
    <mergeCell ref="F36:G36"/>
    <mergeCell ref="F37:G37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9:G49"/>
    <mergeCell ref="F50:G50"/>
    <mergeCell ref="F51:G51"/>
    <mergeCell ref="F52:G52"/>
    <mergeCell ref="F53:G53"/>
    <mergeCell ref="D58:E59"/>
    <mergeCell ref="D55:I55"/>
    <mergeCell ref="D57:E57"/>
    <mergeCell ref="F57:G57"/>
    <mergeCell ref="H57:I57"/>
  </mergeCells>
  <printOptions horizontalCentered="1"/>
  <pageMargins left="0.5511811023622047" right="0.15748031496062992" top="0.5905511811023623" bottom="0.5905511811023623" header="0.5118110236220472" footer="0.31496062992125984"/>
  <pageSetup fitToHeight="1" fitToWidth="1" horizontalDpi="600" verticalDpi="600" orientation="portrait" paperSize="9" scale="82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14"/>
    <pageSetUpPr fitToPage="1"/>
  </sheetPr>
  <dimension ref="A1:K66"/>
  <sheetViews>
    <sheetView zoomScale="75" zoomScaleNormal="75" workbookViewId="0" topLeftCell="A1">
      <pane xSplit="3" ySplit="3" topLeftCell="D4" activePane="bottomRight" state="frozen"/>
      <selection pane="topLeft" activeCell="H68" sqref="H68"/>
      <selection pane="topRight" activeCell="H68" sqref="H68"/>
      <selection pane="bottomLeft" activeCell="H68" sqref="H68"/>
      <selection pane="bottomRight" activeCell="A1" sqref="A1"/>
    </sheetView>
  </sheetViews>
  <sheetFormatPr defaultColWidth="8.88671875" defaultRowHeight="15"/>
  <cols>
    <col min="1" max="1" width="7.3359375" style="0" customWidth="1"/>
    <col min="2" max="2" width="9.4453125" style="0" customWidth="1"/>
    <col min="3" max="3" width="7.335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2.21484375" style="0" customWidth="1"/>
    <col min="12" max="12" width="8.77734375" style="0" customWidth="1"/>
  </cols>
  <sheetData>
    <row r="1" spans="1:6" ht="24" customHeight="1">
      <c r="A1" s="121">
        <v>99999</v>
      </c>
      <c r="B1" s="362" t="s">
        <v>469</v>
      </c>
      <c r="C1" s="18"/>
      <c r="E1" s="2"/>
      <c r="F1" s="2"/>
    </row>
    <row r="2" spans="2:11" ht="20.25">
      <c r="B2" s="362"/>
      <c r="C2" s="363" t="s">
        <v>269</v>
      </c>
      <c r="D2" s="363"/>
      <c r="E2" s="363"/>
      <c r="F2" s="363"/>
      <c r="G2" s="363"/>
      <c r="H2" s="363"/>
      <c r="I2" s="363"/>
      <c r="K2" s="1"/>
    </row>
    <row r="3" spans="3:11" ht="20.25">
      <c r="C3" s="363" t="s">
        <v>529</v>
      </c>
      <c r="D3" s="363"/>
      <c r="E3" s="363"/>
      <c r="F3" s="363"/>
      <c r="G3" s="363"/>
      <c r="H3" s="363"/>
      <c r="I3" s="363"/>
      <c r="K3" s="26"/>
    </row>
    <row r="4" spans="3:11" ht="21" customHeight="1" thickBot="1">
      <c r="C4" s="364"/>
      <c r="D4" s="364"/>
      <c r="E4" s="364"/>
      <c r="F4" s="364"/>
      <c r="G4" s="364"/>
      <c r="H4" s="32"/>
      <c r="K4" s="1"/>
    </row>
    <row r="5" spans="3:11" ht="21.75" customHeight="1">
      <c r="C5" s="3" t="s">
        <v>151</v>
      </c>
      <c r="D5" s="170" t="s">
        <v>152</v>
      </c>
      <c r="E5" s="170" t="s">
        <v>165</v>
      </c>
      <c r="F5" s="376"/>
      <c r="G5" s="377"/>
      <c r="H5" s="376" t="s">
        <v>4</v>
      </c>
      <c r="I5" s="377"/>
      <c r="K5" s="1"/>
    </row>
    <row r="6" spans="3:11" ht="16.5" thickBot="1">
      <c r="C6" s="4" t="s">
        <v>150</v>
      </c>
      <c r="D6" s="171" t="s">
        <v>155</v>
      </c>
      <c r="E6" s="171" t="s">
        <v>150</v>
      </c>
      <c r="F6" s="378" t="s">
        <v>5</v>
      </c>
      <c r="G6" s="379"/>
      <c r="H6" s="378" t="s">
        <v>6</v>
      </c>
      <c r="I6" s="379"/>
      <c r="K6" s="1"/>
    </row>
    <row r="7" spans="3:11" ht="16.5" thickBot="1">
      <c r="C7" s="5"/>
      <c r="D7" s="172"/>
      <c r="E7" s="172"/>
      <c r="F7" s="172"/>
      <c r="G7" s="172"/>
      <c r="H7" s="380" t="s">
        <v>7</v>
      </c>
      <c r="I7" s="380"/>
      <c r="K7" s="1"/>
    </row>
    <row r="8" spans="1:11" ht="15">
      <c r="A8" s="31"/>
      <c r="C8" s="107">
        <v>710020</v>
      </c>
      <c r="D8" s="152">
        <f aca="true" t="shared" si="0" ref="D8:D58">$A$1</f>
        <v>99999</v>
      </c>
      <c r="E8" s="123" t="s">
        <v>472</v>
      </c>
      <c r="F8" s="357" t="s">
        <v>474</v>
      </c>
      <c r="G8" s="357"/>
      <c r="H8" s="153"/>
      <c r="I8" s="125">
        <v>0</v>
      </c>
      <c r="K8" s="1"/>
    </row>
    <row r="9" spans="1:11" ht="15">
      <c r="A9" s="31"/>
      <c r="C9" s="110"/>
      <c r="D9" s="126">
        <f t="shared" si="0"/>
        <v>99999</v>
      </c>
      <c r="E9" s="252" t="s">
        <v>473</v>
      </c>
      <c r="F9" s="246" t="s">
        <v>475</v>
      </c>
      <c r="G9" s="247"/>
      <c r="H9" s="130"/>
      <c r="I9" s="131">
        <v>0</v>
      </c>
      <c r="K9" s="1"/>
    </row>
    <row r="10" spans="1:11" ht="15">
      <c r="A10" s="31"/>
      <c r="C10" s="110"/>
      <c r="D10" s="126">
        <f t="shared" si="0"/>
        <v>99999</v>
      </c>
      <c r="E10" s="252" t="s">
        <v>237</v>
      </c>
      <c r="F10" s="361" t="s">
        <v>238</v>
      </c>
      <c r="G10" s="361"/>
      <c r="H10" s="130"/>
      <c r="I10" s="131">
        <v>0</v>
      </c>
      <c r="K10" s="1"/>
    </row>
    <row r="11" spans="1:11" ht="15">
      <c r="A11" s="31"/>
      <c r="C11" s="110">
        <v>710020</v>
      </c>
      <c r="D11" s="126">
        <f t="shared" si="0"/>
        <v>99999</v>
      </c>
      <c r="E11" s="127" t="s">
        <v>166</v>
      </c>
      <c r="F11" s="353" t="s">
        <v>8</v>
      </c>
      <c r="G11" s="354"/>
      <c r="H11" s="130"/>
      <c r="I11" s="131">
        <v>5000</v>
      </c>
      <c r="K11" s="1"/>
    </row>
    <row r="12" spans="3:11" ht="15">
      <c r="C12" s="108">
        <v>720000</v>
      </c>
      <c r="D12" s="126">
        <f t="shared" si="0"/>
        <v>99999</v>
      </c>
      <c r="E12" s="132" t="s">
        <v>167</v>
      </c>
      <c r="F12" s="347" t="s">
        <v>9</v>
      </c>
      <c r="G12" s="348"/>
      <c r="H12" s="133"/>
      <c r="I12" s="134">
        <v>9000</v>
      </c>
      <c r="K12" s="1"/>
    </row>
    <row r="13" spans="3:11" ht="15">
      <c r="C13" s="108">
        <v>739000</v>
      </c>
      <c r="D13" s="126">
        <f t="shared" si="0"/>
        <v>99999</v>
      </c>
      <c r="E13" s="132" t="s">
        <v>168</v>
      </c>
      <c r="F13" s="343" t="s">
        <v>10</v>
      </c>
      <c r="G13" s="344"/>
      <c r="H13" s="133"/>
      <c r="I13" s="134">
        <v>0</v>
      </c>
      <c r="K13" s="1"/>
    </row>
    <row r="14" spans="3:11" ht="15">
      <c r="C14" s="108">
        <v>739010</v>
      </c>
      <c r="D14" s="126">
        <f t="shared" si="0"/>
        <v>99999</v>
      </c>
      <c r="E14" s="132" t="s">
        <v>169</v>
      </c>
      <c r="F14" s="338" t="s">
        <v>11</v>
      </c>
      <c r="G14" s="339"/>
      <c r="H14" s="133"/>
      <c r="I14" s="134">
        <v>0</v>
      </c>
      <c r="K14" s="1"/>
    </row>
    <row r="15" spans="3:11" ht="15">
      <c r="C15" s="108">
        <v>739020</v>
      </c>
      <c r="D15" s="126">
        <f t="shared" si="0"/>
        <v>99999</v>
      </c>
      <c r="E15" s="132" t="s">
        <v>170</v>
      </c>
      <c r="F15" s="338" t="s">
        <v>153</v>
      </c>
      <c r="G15" s="339"/>
      <c r="H15" s="133"/>
      <c r="I15" s="134">
        <v>0</v>
      </c>
      <c r="K15" s="1"/>
    </row>
    <row r="16" spans="3:11" ht="15">
      <c r="C16" s="108">
        <v>739030</v>
      </c>
      <c r="D16" s="126">
        <f t="shared" si="0"/>
        <v>99999</v>
      </c>
      <c r="E16" s="132" t="s">
        <v>171</v>
      </c>
      <c r="F16" s="338" t="s">
        <v>154</v>
      </c>
      <c r="G16" s="339"/>
      <c r="H16" s="133"/>
      <c r="I16" s="134">
        <v>0</v>
      </c>
      <c r="K16" s="1"/>
    </row>
    <row r="17" spans="3:11" ht="15">
      <c r="C17" s="109">
        <v>739040</v>
      </c>
      <c r="D17" s="126">
        <f t="shared" si="0"/>
        <v>99999</v>
      </c>
      <c r="E17" s="132" t="s">
        <v>172</v>
      </c>
      <c r="F17" s="338" t="s">
        <v>12</v>
      </c>
      <c r="G17" s="339"/>
      <c r="H17" s="133"/>
      <c r="I17" s="134">
        <v>0</v>
      </c>
      <c r="K17" s="1"/>
    </row>
    <row r="18" spans="3:11" ht="15">
      <c r="C18" s="109">
        <v>739050</v>
      </c>
      <c r="D18" s="136">
        <f t="shared" si="0"/>
        <v>99999</v>
      </c>
      <c r="E18" s="132" t="s">
        <v>173</v>
      </c>
      <c r="F18" s="338" t="s">
        <v>226</v>
      </c>
      <c r="G18" s="339"/>
      <c r="H18" s="137"/>
      <c r="I18" s="138">
        <v>0</v>
      </c>
      <c r="K18" s="1"/>
    </row>
    <row r="19" spans="3:11" ht="15">
      <c r="C19" s="110">
        <v>543952</v>
      </c>
      <c r="D19" s="126">
        <f t="shared" si="0"/>
        <v>99999</v>
      </c>
      <c r="E19" s="127" t="s">
        <v>174</v>
      </c>
      <c r="F19" s="128" t="s">
        <v>175</v>
      </c>
      <c r="G19" s="129"/>
      <c r="H19" s="137"/>
      <c r="I19" s="138">
        <v>0</v>
      </c>
      <c r="K19" s="1"/>
    </row>
    <row r="20" spans="3:11" ht="15">
      <c r="C20" s="109">
        <v>543953</v>
      </c>
      <c r="D20" s="136">
        <f t="shared" si="0"/>
        <v>99999</v>
      </c>
      <c r="E20" s="132" t="s">
        <v>176</v>
      </c>
      <c r="F20" s="139" t="s">
        <v>177</v>
      </c>
      <c r="G20" s="135"/>
      <c r="H20" s="137"/>
      <c r="I20" s="138">
        <v>0</v>
      </c>
      <c r="K20" s="1"/>
    </row>
    <row r="21" spans="3:11" ht="15.75" thickBot="1">
      <c r="C21" s="111">
        <v>739080</v>
      </c>
      <c r="D21" s="140">
        <f t="shared" si="0"/>
        <v>99999</v>
      </c>
      <c r="E21" s="141" t="s">
        <v>178</v>
      </c>
      <c r="F21" s="351" t="s">
        <v>179</v>
      </c>
      <c r="G21" s="352"/>
      <c r="H21" s="142"/>
      <c r="I21" s="143">
        <v>0</v>
      </c>
      <c r="K21" s="1"/>
    </row>
    <row r="22" spans="3:11" ht="15">
      <c r="C22" s="29">
        <v>111400</v>
      </c>
      <c r="D22" s="126">
        <f t="shared" si="0"/>
        <v>99999</v>
      </c>
      <c r="E22" s="127" t="s">
        <v>180</v>
      </c>
      <c r="F22" s="374" t="s">
        <v>14</v>
      </c>
      <c r="G22" s="375"/>
      <c r="H22" s="154"/>
      <c r="I22" s="155">
        <v>0</v>
      </c>
      <c r="K22" s="1"/>
    </row>
    <row r="23" spans="3:11" ht="15">
      <c r="C23" s="63">
        <v>111500</v>
      </c>
      <c r="D23" s="126">
        <f t="shared" si="0"/>
        <v>99999</v>
      </c>
      <c r="E23" s="132" t="s">
        <v>181</v>
      </c>
      <c r="F23" s="338" t="s">
        <v>17</v>
      </c>
      <c r="G23" s="339"/>
      <c r="H23" s="133"/>
      <c r="I23" s="134">
        <v>0</v>
      </c>
      <c r="K23" s="1"/>
    </row>
    <row r="24" spans="3:11" ht="15">
      <c r="C24" s="63">
        <v>111600</v>
      </c>
      <c r="D24" s="126">
        <f t="shared" si="0"/>
        <v>99999</v>
      </c>
      <c r="E24" s="132" t="s">
        <v>182</v>
      </c>
      <c r="F24" s="347" t="s">
        <v>15</v>
      </c>
      <c r="G24" s="348"/>
      <c r="H24" s="133"/>
      <c r="I24" s="134">
        <v>0</v>
      </c>
      <c r="K24" s="1"/>
    </row>
    <row r="25" spans="3:11" ht="15">
      <c r="C25" s="87">
        <v>111200</v>
      </c>
      <c r="D25" s="126">
        <f t="shared" si="0"/>
        <v>99999</v>
      </c>
      <c r="E25" s="132" t="s">
        <v>183</v>
      </c>
      <c r="F25" s="349" t="s">
        <v>13</v>
      </c>
      <c r="G25" s="350"/>
      <c r="H25" s="133"/>
      <c r="I25" s="134">
        <v>0</v>
      </c>
      <c r="K25" s="1"/>
    </row>
    <row r="26" spans="3:11" ht="15">
      <c r="C26" s="87">
        <v>111100</v>
      </c>
      <c r="D26" s="126">
        <f t="shared" si="0"/>
        <v>99999</v>
      </c>
      <c r="E26" s="132" t="s">
        <v>184</v>
      </c>
      <c r="F26" s="146" t="s">
        <v>216</v>
      </c>
      <c r="G26" s="147"/>
      <c r="H26" s="133"/>
      <c r="I26" s="134">
        <v>0</v>
      </c>
      <c r="K26" s="1"/>
    </row>
    <row r="27" spans="3:11" ht="15">
      <c r="C27" s="87">
        <v>111300</v>
      </c>
      <c r="D27" s="126">
        <f t="shared" si="0"/>
        <v>99999</v>
      </c>
      <c r="E27" s="132" t="s">
        <v>185</v>
      </c>
      <c r="F27" s="338" t="s">
        <v>16</v>
      </c>
      <c r="G27" s="339"/>
      <c r="H27" s="133"/>
      <c r="I27" s="134">
        <v>0</v>
      </c>
      <c r="K27" s="1"/>
    </row>
    <row r="28" spans="3:11" ht="15">
      <c r="C28" s="87">
        <v>111700</v>
      </c>
      <c r="D28" s="126">
        <f t="shared" si="0"/>
        <v>99999</v>
      </c>
      <c r="E28" s="132" t="s">
        <v>186</v>
      </c>
      <c r="F28" s="347" t="s">
        <v>187</v>
      </c>
      <c r="G28" s="348"/>
      <c r="H28" s="133"/>
      <c r="I28" s="134">
        <v>0</v>
      </c>
      <c r="K28" s="1"/>
    </row>
    <row r="29" spans="3:11" ht="15">
      <c r="C29" s="87">
        <v>138100</v>
      </c>
      <c r="D29" s="126">
        <f t="shared" si="0"/>
        <v>99999</v>
      </c>
      <c r="E29" s="132" t="s">
        <v>188</v>
      </c>
      <c r="F29" s="338" t="s">
        <v>18</v>
      </c>
      <c r="G29" s="339"/>
      <c r="H29" s="133"/>
      <c r="I29" s="134">
        <v>0</v>
      </c>
      <c r="K29" s="1"/>
    </row>
    <row r="30" spans="3:11" ht="15">
      <c r="C30" s="87">
        <v>133100</v>
      </c>
      <c r="D30" s="126">
        <f t="shared" si="0"/>
        <v>99999</v>
      </c>
      <c r="E30" s="132" t="s">
        <v>189</v>
      </c>
      <c r="F30" s="338" t="s">
        <v>20</v>
      </c>
      <c r="G30" s="339"/>
      <c r="H30" s="133"/>
      <c r="I30" s="134">
        <v>0</v>
      </c>
      <c r="K30" s="1"/>
    </row>
    <row r="31" spans="3:11" ht="15">
      <c r="C31" s="87">
        <v>138110</v>
      </c>
      <c r="D31" s="126">
        <f t="shared" si="0"/>
        <v>99999</v>
      </c>
      <c r="E31" s="132" t="s">
        <v>190</v>
      </c>
      <c r="F31" s="338" t="s">
        <v>19</v>
      </c>
      <c r="G31" s="339"/>
      <c r="H31" s="133"/>
      <c r="I31" s="134">
        <v>0</v>
      </c>
      <c r="K31" s="1"/>
    </row>
    <row r="32" spans="3:11" ht="15">
      <c r="C32" s="87">
        <v>138120</v>
      </c>
      <c r="D32" s="126">
        <f t="shared" si="0"/>
        <v>99999</v>
      </c>
      <c r="E32" s="132" t="s">
        <v>191</v>
      </c>
      <c r="F32" s="345" t="s">
        <v>21</v>
      </c>
      <c r="G32" s="346"/>
      <c r="H32" s="133"/>
      <c r="I32" s="134">
        <v>0</v>
      </c>
      <c r="K32" s="1"/>
    </row>
    <row r="33" spans="3:11" ht="15">
      <c r="C33" s="87">
        <v>210000</v>
      </c>
      <c r="D33" s="126">
        <f t="shared" si="0"/>
        <v>99999</v>
      </c>
      <c r="E33" s="132" t="s">
        <v>192</v>
      </c>
      <c r="F33" s="345" t="s">
        <v>22</v>
      </c>
      <c r="G33" s="346"/>
      <c r="H33" s="133"/>
      <c r="I33" s="134">
        <v>0</v>
      </c>
      <c r="K33" s="1"/>
    </row>
    <row r="34" spans="3:11" ht="15">
      <c r="C34" s="87">
        <v>220000</v>
      </c>
      <c r="D34" s="126">
        <f t="shared" si="0"/>
        <v>99999</v>
      </c>
      <c r="E34" s="132" t="s">
        <v>193</v>
      </c>
      <c r="F34" s="338" t="s">
        <v>23</v>
      </c>
      <c r="G34" s="339"/>
      <c r="H34" s="133"/>
      <c r="I34" s="134">
        <v>0</v>
      </c>
      <c r="K34" s="1"/>
    </row>
    <row r="35" spans="3:11" ht="15">
      <c r="C35" s="87">
        <v>219010</v>
      </c>
      <c r="D35" s="126">
        <f t="shared" si="0"/>
        <v>99999</v>
      </c>
      <c r="E35" s="132" t="s">
        <v>194</v>
      </c>
      <c r="F35" s="34" t="s">
        <v>195</v>
      </c>
      <c r="G35" s="135"/>
      <c r="H35" s="133"/>
      <c r="I35" s="134">
        <v>0</v>
      </c>
      <c r="K35" s="1"/>
    </row>
    <row r="36" spans="3:11" ht="15">
      <c r="C36" s="87">
        <v>216000</v>
      </c>
      <c r="D36" s="126">
        <f t="shared" si="0"/>
        <v>99999</v>
      </c>
      <c r="E36" s="132" t="s">
        <v>196</v>
      </c>
      <c r="F36" s="338" t="s">
        <v>27</v>
      </c>
      <c r="G36" s="339"/>
      <c r="H36" s="133"/>
      <c r="I36" s="134">
        <v>0</v>
      </c>
      <c r="K36" s="1"/>
    </row>
    <row r="37" spans="3:11" ht="15">
      <c r="C37" s="87">
        <v>213020</v>
      </c>
      <c r="D37" s="126">
        <f t="shared" si="0"/>
        <v>99999</v>
      </c>
      <c r="E37" s="132" t="s">
        <v>197</v>
      </c>
      <c r="F37" s="338" t="s">
        <v>24</v>
      </c>
      <c r="G37" s="339"/>
      <c r="H37" s="133"/>
      <c r="I37" s="134">
        <v>-500</v>
      </c>
      <c r="K37" s="1"/>
    </row>
    <row r="38" spans="3:11" ht="15">
      <c r="C38" s="87">
        <v>215000</v>
      </c>
      <c r="D38" s="126">
        <f t="shared" si="0"/>
        <v>99999</v>
      </c>
      <c r="E38" s="132" t="s">
        <v>198</v>
      </c>
      <c r="F38" s="338" t="s">
        <v>26</v>
      </c>
      <c r="G38" s="339"/>
      <c r="H38" s="133"/>
      <c r="I38" s="134">
        <v>0</v>
      </c>
      <c r="K38" s="1"/>
    </row>
    <row r="39" spans="3:11" ht="15">
      <c r="C39" s="87">
        <v>219030</v>
      </c>
      <c r="D39" s="126">
        <f t="shared" si="0"/>
        <v>99999</v>
      </c>
      <c r="E39" s="132" t="s">
        <v>199</v>
      </c>
      <c r="F39" s="148" t="s">
        <v>25</v>
      </c>
      <c r="G39" s="148"/>
      <c r="H39" s="133"/>
      <c r="I39" s="134">
        <v>0</v>
      </c>
      <c r="K39" s="1"/>
    </row>
    <row r="40" spans="3:11" ht="15">
      <c r="C40" s="88">
        <v>413050</v>
      </c>
      <c r="D40" s="126">
        <f t="shared" si="0"/>
        <v>99999</v>
      </c>
      <c r="E40" s="132" t="s">
        <v>201</v>
      </c>
      <c r="F40" s="338" t="s">
        <v>200</v>
      </c>
      <c r="G40" s="339"/>
      <c r="H40" s="133"/>
      <c r="I40" s="134">
        <v>-3000</v>
      </c>
      <c r="K40" s="1"/>
    </row>
    <row r="41" spans="3:11" ht="15">
      <c r="C41" s="87">
        <v>422620</v>
      </c>
      <c r="D41" s="126">
        <f t="shared" si="0"/>
        <v>99999</v>
      </c>
      <c r="E41" s="132" t="s">
        <v>202</v>
      </c>
      <c r="F41" s="338" t="s">
        <v>28</v>
      </c>
      <c r="G41" s="339"/>
      <c r="H41" s="133"/>
      <c r="I41" s="134">
        <v>0</v>
      </c>
      <c r="K41" s="1"/>
    </row>
    <row r="42" spans="3:11" ht="15">
      <c r="C42" s="87">
        <v>420050</v>
      </c>
      <c r="D42" s="126">
        <f t="shared" si="0"/>
        <v>99999</v>
      </c>
      <c r="E42" s="132" t="s">
        <v>203</v>
      </c>
      <c r="F42" s="338" t="s">
        <v>33</v>
      </c>
      <c r="G42" s="339"/>
      <c r="H42" s="133"/>
      <c r="I42" s="134">
        <v>0</v>
      </c>
      <c r="K42" s="1"/>
    </row>
    <row r="43" spans="3:11" ht="15">
      <c r="C43" s="87">
        <v>413060</v>
      </c>
      <c r="D43" s="126">
        <f t="shared" si="0"/>
        <v>99999</v>
      </c>
      <c r="E43" s="132" t="s">
        <v>204</v>
      </c>
      <c r="F43" s="343" t="s">
        <v>29</v>
      </c>
      <c r="G43" s="344"/>
      <c r="H43" s="133"/>
      <c r="I43" s="134">
        <v>0</v>
      </c>
      <c r="K43" s="1"/>
    </row>
    <row r="44" spans="3:11" ht="15">
      <c r="C44" s="87">
        <v>221000</v>
      </c>
      <c r="D44" s="126">
        <f t="shared" si="0"/>
        <v>99999</v>
      </c>
      <c r="E44" s="132" t="s">
        <v>205</v>
      </c>
      <c r="F44" s="338" t="s">
        <v>30</v>
      </c>
      <c r="G44" s="339"/>
      <c r="H44" s="133"/>
      <c r="I44" s="134">
        <v>0</v>
      </c>
      <c r="K44" s="1"/>
    </row>
    <row r="45" spans="3:11" ht="15">
      <c r="C45" s="87">
        <v>413070</v>
      </c>
      <c r="D45" s="126">
        <f t="shared" si="0"/>
        <v>99999</v>
      </c>
      <c r="E45" s="132" t="s">
        <v>206</v>
      </c>
      <c r="F45" s="338" t="s">
        <v>31</v>
      </c>
      <c r="G45" s="339"/>
      <c r="H45" s="133"/>
      <c r="I45" s="134">
        <v>0</v>
      </c>
      <c r="K45" s="1"/>
    </row>
    <row r="46" spans="3:11" ht="15">
      <c r="C46" s="87">
        <v>411020</v>
      </c>
      <c r="D46" s="126">
        <f t="shared" si="0"/>
        <v>99999</v>
      </c>
      <c r="E46" s="132" t="s">
        <v>207</v>
      </c>
      <c r="F46" s="338" t="s">
        <v>32</v>
      </c>
      <c r="G46" s="339"/>
      <c r="H46" s="133"/>
      <c r="I46" s="134">
        <v>0</v>
      </c>
      <c r="K46" s="1"/>
    </row>
    <row r="47" spans="3:11" ht="15">
      <c r="C47" s="87">
        <v>420060</v>
      </c>
      <c r="D47" s="126">
        <f t="shared" si="0"/>
        <v>99999</v>
      </c>
      <c r="E47" s="132" t="s">
        <v>208</v>
      </c>
      <c r="F47" s="338" t="s">
        <v>37</v>
      </c>
      <c r="G47" s="339"/>
      <c r="H47" s="133"/>
      <c r="I47" s="134">
        <v>0</v>
      </c>
      <c r="K47" s="1"/>
    </row>
    <row r="48" spans="3:11" ht="15">
      <c r="C48" s="87">
        <v>569010</v>
      </c>
      <c r="D48" s="126">
        <f t="shared" si="0"/>
        <v>99999</v>
      </c>
      <c r="E48" s="132" t="s">
        <v>209</v>
      </c>
      <c r="F48" s="338" t="s">
        <v>36</v>
      </c>
      <c r="G48" s="339"/>
      <c r="H48" s="133"/>
      <c r="I48" s="134">
        <v>0</v>
      </c>
      <c r="K48" s="1"/>
    </row>
    <row r="49" spans="3:11" ht="15">
      <c r="C49" s="87">
        <v>569000</v>
      </c>
      <c r="D49" s="126">
        <f t="shared" si="0"/>
        <v>99999</v>
      </c>
      <c r="E49" s="132" t="s">
        <v>210</v>
      </c>
      <c r="F49" s="338" t="s">
        <v>35</v>
      </c>
      <c r="G49" s="339"/>
      <c r="H49" s="133"/>
      <c r="I49" s="134">
        <v>0</v>
      </c>
      <c r="K49" s="1"/>
    </row>
    <row r="50" spans="3:11" ht="15">
      <c r="C50" s="87">
        <v>610040</v>
      </c>
      <c r="D50" s="126">
        <f t="shared" si="0"/>
        <v>99999</v>
      </c>
      <c r="E50" s="132" t="s">
        <v>211</v>
      </c>
      <c r="F50" s="338" t="s">
        <v>34</v>
      </c>
      <c r="G50" s="339"/>
      <c r="H50" s="133"/>
      <c r="I50" s="134">
        <v>0</v>
      </c>
      <c r="K50" s="1"/>
    </row>
    <row r="51" spans="3:11" ht="15">
      <c r="C51" s="112">
        <v>111450</v>
      </c>
      <c r="D51" s="156">
        <f t="shared" si="0"/>
        <v>99999</v>
      </c>
      <c r="E51" s="157" t="s">
        <v>212</v>
      </c>
      <c r="F51" s="372" t="s">
        <v>213</v>
      </c>
      <c r="G51" s="373"/>
      <c r="H51" s="158"/>
      <c r="I51" s="159">
        <v>0</v>
      </c>
      <c r="K51" s="1"/>
    </row>
    <row r="52" spans="3:11" ht="15.75" thickBot="1">
      <c r="C52" s="113">
        <v>411025</v>
      </c>
      <c r="D52" s="140">
        <f t="shared" si="0"/>
        <v>99999</v>
      </c>
      <c r="E52" s="141" t="s">
        <v>214</v>
      </c>
      <c r="F52" s="160" t="s">
        <v>215</v>
      </c>
      <c r="G52" s="161"/>
      <c r="H52" s="162"/>
      <c r="I52" s="163">
        <v>0</v>
      </c>
      <c r="K52" s="1"/>
    </row>
    <row r="53" spans="3:11" ht="15">
      <c r="C53" s="88"/>
      <c r="D53" s="126">
        <f t="shared" si="0"/>
        <v>99999</v>
      </c>
      <c r="E53" s="127" t="s">
        <v>270</v>
      </c>
      <c r="F53" s="353" t="s">
        <v>476</v>
      </c>
      <c r="G53" s="354"/>
      <c r="H53" s="144"/>
      <c r="I53" s="145">
        <v>0</v>
      </c>
      <c r="K53" s="1"/>
    </row>
    <row r="54" spans="3:11" ht="15">
      <c r="C54" s="114">
        <v>739470</v>
      </c>
      <c r="D54" s="126">
        <f t="shared" si="0"/>
        <v>99999</v>
      </c>
      <c r="E54" s="127" t="s">
        <v>217</v>
      </c>
      <c r="F54" s="353" t="s">
        <v>218</v>
      </c>
      <c r="G54" s="354"/>
      <c r="H54" s="144"/>
      <c r="I54" s="145">
        <v>0</v>
      </c>
      <c r="K54" s="1"/>
    </row>
    <row r="55" spans="3:11" ht="15">
      <c r="C55" s="87">
        <v>599000</v>
      </c>
      <c r="D55" s="126">
        <f t="shared" si="0"/>
        <v>99999</v>
      </c>
      <c r="E55" s="132" t="s">
        <v>219</v>
      </c>
      <c r="F55" s="338" t="s">
        <v>38</v>
      </c>
      <c r="G55" s="339"/>
      <c r="H55" s="133"/>
      <c r="I55" s="134">
        <v>0</v>
      </c>
      <c r="K55" s="1"/>
    </row>
    <row r="56" spans="3:11" ht="15">
      <c r="C56" s="87">
        <v>599010</v>
      </c>
      <c r="D56" s="126">
        <f t="shared" si="0"/>
        <v>99999</v>
      </c>
      <c r="E56" s="132" t="s">
        <v>220</v>
      </c>
      <c r="F56" s="338" t="s">
        <v>39</v>
      </c>
      <c r="G56" s="339"/>
      <c r="H56" s="133"/>
      <c r="I56" s="134">
        <v>0</v>
      </c>
      <c r="K56" s="1"/>
    </row>
    <row r="57" spans="3:11" ht="15">
      <c r="C57" s="87">
        <v>599020</v>
      </c>
      <c r="D57" s="126">
        <f t="shared" si="0"/>
        <v>99999</v>
      </c>
      <c r="E57" s="132" t="s">
        <v>221</v>
      </c>
      <c r="F57" s="338" t="s">
        <v>40</v>
      </c>
      <c r="G57" s="339"/>
      <c r="H57" s="133"/>
      <c r="I57" s="134">
        <v>0</v>
      </c>
      <c r="K57" s="1"/>
    </row>
    <row r="58" spans="3:11" ht="15">
      <c r="C58" s="87">
        <v>599030</v>
      </c>
      <c r="D58" s="126">
        <f t="shared" si="0"/>
        <v>99999</v>
      </c>
      <c r="E58" s="132" t="s">
        <v>222</v>
      </c>
      <c r="F58" s="338" t="s">
        <v>223</v>
      </c>
      <c r="G58" s="339"/>
      <c r="H58" s="133"/>
      <c r="I58" s="134">
        <v>0</v>
      </c>
      <c r="K58" s="1"/>
    </row>
    <row r="59" spans="3:11" ht="16.5" thickBot="1">
      <c r="C59" s="89"/>
      <c r="D59" s="141"/>
      <c r="E59" s="149"/>
      <c r="F59" s="340" t="s">
        <v>262</v>
      </c>
      <c r="G59" s="341"/>
      <c r="H59" s="150"/>
      <c r="I59" s="151">
        <f>SUM(I8:I58)</f>
        <v>10500</v>
      </c>
      <c r="K59" s="1"/>
    </row>
    <row r="60" spans="3:11" ht="16.5" customHeight="1" thickTop="1">
      <c r="C60" s="7"/>
      <c r="D60" s="7"/>
      <c r="E60" s="7"/>
      <c r="F60" s="7"/>
      <c r="G60" s="8"/>
      <c r="H60" s="8"/>
      <c r="I60" s="1"/>
      <c r="K60" s="1"/>
    </row>
    <row r="61" spans="3:11" ht="15">
      <c r="C61" s="7"/>
      <c r="D61" s="342" t="s">
        <v>235</v>
      </c>
      <c r="E61" s="342"/>
      <c r="F61" s="342"/>
      <c r="G61" s="342"/>
      <c r="H61" s="342"/>
      <c r="I61" s="342"/>
      <c r="K61" s="1"/>
    </row>
    <row r="62" spans="1:11" ht="15.75">
      <c r="A62" s="1"/>
      <c r="C62" s="7"/>
      <c r="D62" s="7"/>
      <c r="E62" s="7"/>
      <c r="F62" s="7"/>
      <c r="G62" s="8"/>
      <c r="H62" s="8"/>
      <c r="I62" s="1"/>
      <c r="K62" s="1"/>
    </row>
    <row r="63" spans="1:11" ht="15.75">
      <c r="A63" s="1"/>
      <c r="D63" s="300" t="s">
        <v>157</v>
      </c>
      <c r="E63" s="300"/>
      <c r="F63" s="333" t="s">
        <v>162</v>
      </c>
      <c r="G63" s="333"/>
      <c r="H63" s="333" t="s">
        <v>161</v>
      </c>
      <c r="I63" s="333"/>
      <c r="K63" s="1"/>
    </row>
    <row r="64" spans="1:11" ht="19.5" customHeight="1">
      <c r="A64" s="1"/>
      <c r="D64" s="334" t="s">
        <v>241</v>
      </c>
      <c r="E64" s="335"/>
      <c r="F64" s="34" t="s">
        <v>158</v>
      </c>
      <c r="G64" s="33" t="s">
        <v>242</v>
      </c>
      <c r="H64" s="34" t="s">
        <v>158</v>
      </c>
      <c r="I64" s="33" t="s">
        <v>243</v>
      </c>
      <c r="K64" s="1"/>
    </row>
    <row r="65" spans="1:11" ht="20.25" customHeight="1">
      <c r="A65" s="1"/>
      <c r="C65" s="62"/>
      <c r="D65" s="336"/>
      <c r="E65" s="337"/>
      <c r="F65" s="35" t="s">
        <v>159</v>
      </c>
      <c r="G65" s="65" t="s">
        <v>242</v>
      </c>
      <c r="H65" s="35" t="s">
        <v>159</v>
      </c>
      <c r="I65" s="65" t="s">
        <v>243</v>
      </c>
      <c r="K65" s="1"/>
    </row>
    <row r="66" spans="1:11" ht="19.5" customHeight="1">
      <c r="A66" s="7"/>
      <c r="B66" s="7"/>
      <c r="D66" s="29"/>
      <c r="E66" s="30"/>
      <c r="F66" s="34" t="s">
        <v>160</v>
      </c>
      <c r="G66" s="33" t="s">
        <v>530</v>
      </c>
      <c r="H66" s="34" t="s">
        <v>160</v>
      </c>
      <c r="I66" s="33" t="s">
        <v>530</v>
      </c>
      <c r="K66" s="1"/>
    </row>
  </sheetData>
  <sheetProtection password="CD1E" sheet="1" objects="1" scenarios="1"/>
  <mergeCells count="59">
    <mergeCell ref="F10:G10"/>
    <mergeCell ref="F53:G53"/>
    <mergeCell ref="F58:G58"/>
    <mergeCell ref="D61:I61"/>
    <mergeCell ref="F55:G55"/>
    <mergeCell ref="F56:G56"/>
    <mergeCell ref="F57:G57"/>
    <mergeCell ref="F49:G49"/>
    <mergeCell ref="F50:G50"/>
    <mergeCell ref="F51:G51"/>
    <mergeCell ref="H63:I63"/>
    <mergeCell ref="D63:E63"/>
    <mergeCell ref="F63:G63"/>
    <mergeCell ref="F59:G59"/>
    <mergeCell ref="F54:G54"/>
    <mergeCell ref="F47:G47"/>
    <mergeCell ref="F48:G48"/>
    <mergeCell ref="F41:G41"/>
    <mergeCell ref="F42:G42"/>
    <mergeCell ref="F43:G43"/>
    <mergeCell ref="F44:G44"/>
    <mergeCell ref="F45:G45"/>
    <mergeCell ref="F46:G46"/>
    <mergeCell ref="F37:G37"/>
    <mergeCell ref="F38:G38"/>
    <mergeCell ref="F36:G36"/>
    <mergeCell ref="F40:G40"/>
    <mergeCell ref="F34:G34"/>
    <mergeCell ref="F29:G29"/>
    <mergeCell ref="F30:G30"/>
    <mergeCell ref="F31:G31"/>
    <mergeCell ref="F32:G32"/>
    <mergeCell ref="F25:G25"/>
    <mergeCell ref="F27:G27"/>
    <mergeCell ref="F28:G28"/>
    <mergeCell ref="F33:G33"/>
    <mergeCell ref="F22:G22"/>
    <mergeCell ref="F23:G23"/>
    <mergeCell ref="F18:G18"/>
    <mergeCell ref="F24:G24"/>
    <mergeCell ref="B1:B2"/>
    <mergeCell ref="C2:I2"/>
    <mergeCell ref="C3:I3"/>
    <mergeCell ref="C4:G4"/>
    <mergeCell ref="D64:E65"/>
    <mergeCell ref="F6:G6"/>
    <mergeCell ref="F11:G11"/>
    <mergeCell ref="F12:G12"/>
    <mergeCell ref="F13:G13"/>
    <mergeCell ref="F14:G14"/>
    <mergeCell ref="F15:G15"/>
    <mergeCell ref="F16:G16"/>
    <mergeCell ref="F17:G17"/>
    <mergeCell ref="F21:G21"/>
    <mergeCell ref="F8:G8"/>
    <mergeCell ref="F5:G5"/>
    <mergeCell ref="H5:I5"/>
    <mergeCell ref="H6:I6"/>
    <mergeCell ref="H7:I7"/>
  </mergeCells>
  <printOptions horizontalCentered="1"/>
  <pageMargins left="0.5118110236220472" right="0.4724409448818898" top="0.33" bottom="0.4330708661417323" header="0.17" footer="0.2"/>
  <pageSetup fitToHeight="1" fitToWidth="1" horizontalDpi="600" verticalDpi="600" orientation="portrait" paperSize="9" scale="77" r:id="rId3"/>
  <headerFooter alignWithMargins="0">
    <oddHeader>&amp;RAPPENDIX 4</oddHeader>
    <oddFooter>&amp;L&amp;9&amp;Z&amp;F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indexed="11"/>
    <pageSetUpPr fitToPage="1"/>
  </sheetPr>
  <dimension ref="A1:U219"/>
  <sheetViews>
    <sheetView zoomScale="75" zoomScaleNormal="75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H1"/>
    </sheetView>
  </sheetViews>
  <sheetFormatPr defaultColWidth="8.88671875" defaultRowHeight="15"/>
  <cols>
    <col min="1" max="1" width="6.5546875" style="0" hidden="1" customWidth="1"/>
    <col min="2" max="2" width="7.10546875" style="0" hidden="1" customWidth="1"/>
    <col min="3" max="3" width="7.21484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5.77734375" style="0" hidden="1" customWidth="1"/>
    <col min="12" max="12" width="9.5546875" style="0" hidden="1" customWidth="1"/>
    <col min="13" max="13" width="5.77734375" style="0" hidden="1" customWidth="1"/>
    <col min="14" max="14" width="14.3359375" style="0" hidden="1" customWidth="1"/>
    <col min="15" max="15" width="14.99609375" style="0" hidden="1" customWidth="1"/>
    <col min="16" max="16" width="9.77734375" style="0" hidden="1" customWidth="1"/>
    <col min="17" max="17" width="2.10546875" style="0" hidden="1" customWidth="1"/>
    <col min="18" max="18" width="43.10546875" style="0" customWidth="1"/>
  </cols>
  <sheetData>
    <row r="1" spans="2:9" ht="36" customHeight="1" thickBot="1">
      <c r="B1" s="244"/>
      <c r="C1" s="18"/>
      <c r="D1" s="294">
        <f>VLOOKUP(F1,G102:I219,3,0)</f>
        <v>99999</v>
      </c>
      <c r="E1" s="2"/>
      <c r="F1" s="401" t="str">
        <f>'Front Page'!H2</f>
        <v>Please choose your School</v>
      </c>
      <c r="G1" s="402"/>
      <c r="H1" s="403"/>
      <c r="I1" s="73"/>
    </row>
    <row r="2" spans="3:17" ht="23.25">
      <c r="C2" s="363" t="s">
        <v>239</v>
      </c>
      <c r="D2" s="363"/>
      <c r="E2" s="363"/>
      <c r="F2" s="363"/>
      <c r="G2" s="363"/>
      <c r="H2" s="363"/>
      <c r="I2" s="363"/>
      <c r="O2" s="404"/>
      <c r="P2" s="404"/>
      <c r="Q2" s="1"/>
    </row>
    <row r="3" spans="3:17" ht="20.25">
      <c r="C3" s="363" t="s">
        <v>529</v>
      </c>
      <c r="D3" s="363"/>
      <c r="E3" s="363"/>
      <c r="F3" s="363"/>
      <c r="G3" s="363"/>
      <c r="H3" s="363"/>
      <c r="I3" s="363"/>
      <c r="O3" s="280"/>
      <c r="P3" s="280"/>
      <c r="Q3" s="26"/>
    </row>
    <row r="4" spans="3:17" ht="21" customHeight="1" thickBot="1">
      <c r="C4" s="364"/>
      <c r="D4" s="364"/>
      <c r="E4" s="364"/>
      <c r="F4" s="364"/>
      <c r="G4" s="364"/>
      <c r="H4" s="32"/>
      <c r="O4" s="280"/>
      <c r="P4" s="280"/>
      <c r="Q4" s="1"/>
    </row>
    <row r="5" spans="3:18" ht="21.75" customHeight="1">
      <c r="C5" s="3" t="s">
        <v>151</v>
      </c>
      <c r="D5" s="3" t="s">
        <v>152</v>
      </c>
      <c r="E5" s="3" t="s">
        <v>165</v>
      </c>
      <c r="F5" s="355"/>
      <c r="G5" s="356"/>
      <c r="H5" s="355" t="s">
        <v>4</v>
      </c>
      <c r="I5" s="356"/>
      <c r="O5" s="282"/>
      <c r="P5" s="283"/>
      <c r="Q5" s="1"/>
      <c r="R5" s="399" t="s">
        <v>534</v>
      </c>
    </row>
    <row r="6" spans="3:18" ht="25.5" customHeight="1" thickBot="1">
      <c r="C6" s="4" t="s">
        <v>150</v>
      </c>
      <c r="D6" s="4" t="s">
        <v>155</v>
      </c>
      <c r="E6" s="4" t="s">
        <v>150</v>
      </c>
      <c r="F6" s="358" t="s">
        <v>5</v>
      </c>
      <c r="G6" s="359"/>
      <c r="H6" s="358" t="s">
        <v>6</v>
      </c>
      <c r="I6" s="359"/>
      <c r="N6" s="11" t="s">
        <v>225</v>
      </c>
      <c r="O6" s="56" t="s">
        <v>229</v>
      </c>
      <c r="P6" s="57" t="s">
        <v>4</v>
      </c>
      <c r="Q6" s="1"/>
      <c r="R6" s="400"/>
    </row>
    <row r="7" spans="3:17" ht="16.5" thickBot="1">
      <c r="C7" s="5"/>
      <c r="D7" s="5"/>
      <c r="E7" s="5"/>
      <c r="F7" s="5"/>
      <c r="G7" s="5"/>
      <c r="H7" s="360" t="s">
        <v>7</v>
      </c>
      <c r="I7" s="360"/>
      <c r="O7" s="27"/>
      <c r="P7" s="1"/>
      <c r="Q7" s="1"/>
    </row>
    <row r="8" spans="3:18" ht="15.75">
      <c r="C8" s="5"/>
      <c r="D8" s="90">
        <f aca="true" t="shared" si="0" ref="D8:D52">$D$1</f>
        <v>99999</v>
      </c>
      <c r="E8" s="256" t="s">
        <v>472</v>
      </c>
      <c r="F8" s="398" t="s">
        <v>474</v>
      </c>
      <c r="G8" s="398"/>
      <c r="H8" s="91"/>
      <c r="I8" s="92">
        <v>0</v>
      </c>
      <c r="K8" t="str">
        <f>IF(I8&gt;1,"D","C")</f>
        <v>C</v>
      </c>
      <c r="L8" s="284">
        <f>IF(K8="C",-I8,I8)</f>
        <v>0</v>
      </c>
      <c r="M8" s="284"/>
      <c r="O8" s="27">
        <v>946956</v>
      </c>
      <c r="P8" s="28">
        <f>-I8</f>
        <v>0</v>
      </c>
      <c r="Q8" s="1"/>
      <c r="R8" s="295"/>
    </row>
    <row r="9" spans="3:18" ht="15.75">
      <c r="C9" s="5"/>
      <c r="D9" s="255">
        <f t="shared" si="0"/>
        <v>99999</v>
      </c>
      <c r="E9" s="104" t="s">
        <v>473</v>
      </c>
      <c r="F9" s="248" t="s">
        <v>475</v>
      </c>
      <c r="G9" s="248"/>
      <c r="H9" s="105"/>
      <c r="I9" s="94">
        <v>0</v>
      </c>
      <c r="K9" t="str">
        <f aca="true" t="shared" si="1" ref="K9:K23">IF(I9&gt;1,"D","C")</f>
        <v>C</v>
      </c>
      <c r="L9" s="284">
        <f aca="true" t="shared" si="2" ref="L9:L23">IF(K9="C",-I9,I9)</f>
        <v>0</v>
      </c>
      <c r="M9" s="284"/>
      <c r="O9" s="27">
        <v>946956</v>
      </c>
      <c r="P9" s="28">
        <f>-I9</f>
        <v>0</v>
      </c>
      <c r="Q9" s="1"/>
      <c r="R9" s="296"/>
    </row>
    <row r="10" spans="3:18" ht="15.75">
      <c r="C10" s="5"/>
      <c r="D10" s="255">
        <f t="shared" si="0"/>
        <v>99999</v>
      </c>
      <c r="E10" s="104" t="s">
        <v>237</v>
      </c>
      <c r="F10" s="385" t="s">
        <v>238</v>
      </c>
      <c r="G10" s="385"/>
      <c r="H10" s="105"/>
      <c r="I10" s="94">
        <v>0</v>
      </c>
      <c r="K10" t="str">
        <f t="shared" si="1"/>
        <v>C</v>
      </c>
      <c r="L10" s="284">
        <f t="shared" si="2"/>
        <v>0</v>
      </c>
      <c r="M10" s="284"/>
      <c r="O10" s="27">
        <v>946956</v>
      </c>
      <c r="P10" s="28">
        <f aca="true" t="shared" si="3" ref="P10:P52">-I10</f>
        <v>0</v>
      </c>
      <c r="Q10" s="1"/>
      <c r="R10" s="296"/>
    </row>
    <row r="11" spans="3:18" ht="15.75">
      <c r="C11" s="5"/>
      <c r="D11" s="93">
        <f t="shared" si="0"/>
        <v>99999</v>
      </c>
      <c r="E11" s="24" t="s">
        <v>166</v>
      </c>
      <c r="F11" s="396" t="s">
        <v>8</v>
      </c>
      <c r="G11" s="397"/>
      <c r="H11" s="72"/>
      <c r="I11" s="94">
        <v>0</v>
      </c>
      <c r="K11" t="str">
        <f t="shared" si="1"/>
        <v>C</v>
      </c>
      <c r="L11" s="284">
        <f t="shared" si="2"/>
        <v>0</v>
      </c>
      <c r="M11" s="284"/>
      <c r="O11" s="27">
        <v>946956</v>
      </c>
      <c r="P11" s="28">
        <f t="shared" si="3"/>
        <v>0</v>
      </c>
      <c r="Q11" s="1"/>
      <c r="R11" s="296"/>
    </row>
    <row r="12" spans="3:18" ht="15.75">
      <c r="C12" s="5"/>
      <c r="D12" s="93">
        <f t="shared" si="0"/>
        <v>99999</v>
      </c>
      <c r="E12" s="16" t="s">
        <v>167</v>
      </c>
      <c r="F12" s="390" t="s">
        <v>9</v>
      </c>
      <c r="G12" s="391"/>
      <c r="H12" s="41"/>
      <c r="I12" s="95">
        <v>0</v>
      </c>
      <c r="K12" t="str">
        <f t="shared" si="1"/>
        <v>C</v>
      </c>
      <c r="L12" s="284">
        <f t="shared" si="2"/>
        <v>0</v>
      </c>
      <c r="M12" s="284"/>
      <c r="O12" s="27">
        <v>946956</v>
      </c>
      <c r="P12" s="28">
        <f t="shared" si="3"/>
        <v>0</v>
      </c>
      <c r="Q12" s="1"/>
      <c r="R12" s="296"/>
    </row>
    <row r="13" spans="3:18" ht="15.75">
      <c r="C13" s="5"/>
      <c r="D13" s="93">
        <f t="shared" si="0"/>
        <v>99999</v>
      </c>
      <c r="E13" s="16" t="s">
        <v>168</v>
      </c>
      <c r="F13" s="386" t="s">
        <v>10</v>
      </c>
      <c r="G13" s="387"/>
      <c r="H13" s="41"/>
      <c r="I13" s="95">
        <v>0</v>
      </c>
      <c r="K13" t="str">
        <f t="shared" si="1"/>
        <v>C</v>
      </c>
      <c r="L13" s="284">
        <f t="shared" si="2"/>
        <v>0</v>
      </c>
      <c r="M13" s="284"/>
      <c r="O13" s="27">
        <v>946956</v>
      </c>
      <c r="P13" s="28">
        <f t="shared" si="3"/>
        <v>0</v>
      </c>
      <c r="Q13" s="1"/>
      <c r="R13" s="296"/>
    </row>
    <row r="14" spans="3:18" ht="15.75">
      <c r="C14" s="5"/>
      <c r="D14" s="93">
        <f t="shared" si="0"/>
        <v>99999</v>
      </c>
      <c r="E14" s="16" t="s">
        <v>169</v>
      </c>
      <c r="F14" s="381" t="s">
        <v>11</v>
      </c>
      <c r="G14" s="382"/>
      <c r="H14" s="41"/>
      <c r="I14" s="95">
        <v>0</v>
      </c>
      <c r="K14" t="str">
        <f t="shared" si="1"/>
        <v>C</v>
      </c>
      <c r="L14" s="284">
        <f t="shared" si="2"/>
        <v>0</v>
      </c>
      <c r="M14" s="284"/>
      <c r="O14" s="27">
        <v>946956</v>
      </c>
      <c r="P14" s="28">
        <f t="shared" si="3"/>
        <v>0</v>
      </c>
      <c r="Q14" s="1"/>
      <c r="R14" s="296"/>
    </row>
    <row r="15" spans="3:18" ht="15.75">
      <c r="C15" s="5"/>
      <c r="D15" s="93">
        <f t="shared" si="0"/>
        <v>99999</v>
      </c>
      <c r="E15" s="16" t="s">
        <v>170</v>
      </c>
      <c r="F15" s="381" t="s">
        <v>153</v>
      </c>
      <c r="G15" s="382"/>
      <c r="H15" s="41"/>
      <c r="I15" s="95">
        <v>0</v>
      </c>
      <c r="K15" t="str">
        <f t="shared" si="1"/>
        <v>C</v>
      </c>
      <c r="L15" s="284">
        <f t="shared" si="2"/>
        <v>0</v>
      </c>
      <c r="M15" s="284"/>
      <c r="O15" s="27">
        <v>946956</v>
      </c>
      <c r="P15" s="28">
        <f t="shared" si="3"/>
        <v>0</v>
      </c>
      <c r="Q15" s="1"/>
      <c r="R15" s="296"/>
    </row>
    <row r="16" spans="3:18" ht="15.75">
      <c r="C16" s="5"/>
      <c r="D16" s="93">
        <f t="shared" si="0"/>
        <v>99999</v>
      </c>
      <c r="E16" s="16" t="s">
        <v>171</v>
      </c>
      <c r="F16" s="381" t="s">
        <v>154</v>
      </c>
      <c r="G16" s="382"/>
      <c r="H16" s="41"/>
      <c r="I16" s="95">
        <v>0</v>
      </c>
      <c r="K16" t="str">
        <f t="shared" si="1"/>
        <v>C</v>
      </c>
      <c r="L16" s="284">
        <f t="shared" si="2"/>
        <v>0</v>
      </c>
      <c r="M16" s="284"/>
      <c r="O16" s="27">
        <v>946956</v>
      </c>
      <c r="P16" s="28">
        <f t="shared" si="3"/>
        <v>0</v>
      </c>
      <c r="Q16" s="1"/>
      <c r="R16" s="296"/>
    </row>
    <row r="17" spans="3:18" ht="15.75">
      <c r="C17" s="5"/>
      <c r="D17" s="93">
        <f t="shared" si="0"/>
        <v>99999</v>
      </c>
      <c r="E17" s="16" t="s">
        <v>172</v>
      </c>
      <c r="F17" s="381" t="s">
        <v>12</v>
      </c>
      <c r="G17" s="382"/>
      <c r="H17" s="41"/>
      <c r="I17" s="95">
        <v>0</v>
      </c>
      <c r="K17" t="str">
        <f t="shared" si="1"/>
        <v>C</v>
      </c>
      <c r="L17" s="284">
        <f t="shared" si="2"/>
        <v>0</v>
      </c>
      <c r="M17" s="284"/>
      <c r="O17" s="27">
        <v>946956</v>
      </c>
      <c r="P17" s="28">
        <f t="shared" si="3"/>
        <v>0</v>
      </c>
      <c r="Q17" s="1"/>
      <c r="R17" s="296"/>
    </row>
    <row r="18" spans="3:18" ht="15.75">
      <c r="C18" s="5"/>
      <c r="D18" s="96">
        <f t="shared" si="0"/>
        <v>99999</v>
      </c>
      <c r="E18" s="16" t="s">
        <v>173</v>
      </c>
      <c r="F18" s="381" t="s">
        <v>226</v>
      </c>
      <c r="G18" s="382"/>
      <c r="H18" s="49"/>
      <c r="I18" s="97">
        <v>0</v>
      </c>
      <c r="K18" t="str">
        <f t="shared" si="1"/>
        <v>C</v>
      </c>
      <c r="L18" s="284">
        <f t="shared" si="2"/>
        <v>0</v>
      </c>
      <c r="M18" s="284"/>
      <c r="O18" s="27">
        <v>946956</v>
      </c>
      <c r="P18" s="28">
        <f t="shared" si="3"/>
        <v>0</v>
      </c>
      <c r="Q18" s="1"/>
      <c r="R18" s="296"/>
    </row>
    <row r="19" spans="3:18" ht="15.75">
      <c r="C19" s="5"/>
      <c r="D19" s="93">
        <f t="shared" si="0"/>
        <v>99999</v>
      </c>
      <c r="E19" s="24" t="s">
        <v>174</v>
      </c>
      <c r="F19" s="51" t="s">
        <v>175</v>
      </c>
      <c r="G19" s="52"/>
      <c r="H19" s="49"/>
      <c r="I19" s="97">
        <v>0</v>
      </c>
      <c r="K19" t="str">
        <f t="shared" si="1"/>
        <v>C</v>
      </c>
      <c r="L19" s="284">
        <f t="shared" si="2"/>
        <v>0</v>
      </c>
      <c r="M19" s="284"/>
      <c r="O19" s="27">
        <v>946956</v>
      </c>
      <c r="P19" s="28">
        <f t="shared" si="3"/>
        <v>0</v>
      </c>
      <c r="Q19" s="1"/>
      <c r="R19" s="296"/>
    </row>
    <row r="20" spans="3:18" ht="15.75">
      <c r="C20" s="5"/>
      <c r="D20" s="96">
        <f t="shared" si="0"/>
        <v>99999</v>
      </c>
      <c r="E20" s="16" t="s">
        <v>176</v>
      </c>
      <c r="F20" s="50" t="s">
        <v>177</v>
      </c>
      <c r="G20" s="37"/>
      <c r="H20" s="49"/>
      <c r="I20" s="97">
        <v>0</v>
      </c>
      <c r="K20" t="str">
        <f t="shared" si="1"/>
        <v>C</v>
      </c>
      <c r="L20" s="284">
        <f t="shared" si="2"/>
        <v>0</v>
      </c>
      <c r="M20" s="284"/>
      <c r="O20" s="27">
        <v>946956</v>
      </c>
      <c r="P20" s="28">
        <f t="shared" si="3"/>
        <v>0</v>
      </c>
      <c r="Q20" s="1"/>
      <c r="R20" s="296"/>
    </row>
    <row r="21" spans="3:18" ht="16.5" thickBot="1">
      <c r="C21" s="5"/>
      <c r="D21" s="98">
        <f t="shared" si="0"/>
        <v>99999</v>
      </c>
      <c r="E21" s="25" t="s">
        <v>178</v>
      </c>
      <c r="F21" s="394" t="s">
        <v>179</v>
      </c>
      <c r="G21" s="395"/>
      <c r="H21" s="42"/>
      <c r="I21" s="99">
        <v>0</v>
      </c>
      <c r="K21" t="str">
        <f t="shared" si="1"/>
        <v>C</v>
      </c>
      <c r="L21" s="284">
        <f t="shared" si="2"/>
        <v>0</v>
      </c>
      <c r="M21" s="284"/>
      <c r="O21" s="27">
        <v>946956</v>
      </c>
      <c r="P21" s="28">
        <f t="shared" si="3"/>
        <v>0</v>
      </c>
      <c r="Q21" s="1"/>
      <c r="R21" s="296"/>
    </row>
    <row r="22" spans="3:18" ht="15">
      <c r="C22" s="29">
        <v>111400</v>
      </c>
      <c r="D22" s="93">
        <f t="shared" si="0"/>
        <v>99999</v>
      </c>
      <c r="E22" s="24" t="s">
        <v>180</v>
      </c>
      <c r="F22" s="396" t="s">
        <v>14</v>
      </c>
      <c r="G22" s="397"/>
      <c r="H22" s="54"/>
      <c r="I22" s="100">
        <v>0</v>
      </c>
      <c r="K22" t="str">
        <f t="shared" si="1"/>
        <v>C</v>
      </c>
      <c r="L22" s="284">
        <f t="shared" si="2"/>
        <v>0</v>
      </c>
      <c r="M22" s="284"/>
      <c r="O22" s="27">
        <v>924955</v>
      </c>
      <c r="P22" s="28">
        <f t="shared" si="3"/>
        <v>0</v>
      </c>
      <c r="Q22" s="1"/>
      <c r="R22" s="296"/>
    </row>
    <row r="23" spans="3:18" ht="15">
      <c r="C23" s="63">
        <v>111500</v>
      </c>
      <c r="D23" s="93">
        <f t="shared" si="0"/>
        <v>99999</v>
      </c>
      <c r="E23" s="16" t="s">
        <v>181</v>
      </c>
      <c r="F23" s="381" t="s">
        <v>17</v>
      </c>
      <c r="G23" s="382"/>
      <c r="H23" s="41"/>
      <c r="I23" s="95">
        <v>0</v>
      </c>
      <c r="K23" t="str">
        <f t="shared" si="1"/>
        <v>C</v>
      </c>
      <c r="L23" s="284">
        <f t="shared" si="2"/>
        <v>0</v>
      </c>
      <c r="M23" s="284"/>
      <c r="O23" s="27">
        <v>924955</v>
      </c>
      <c r="P23" s="28">
        <f t="shared" si="3"/>
        <v>0</v>
      </c>
      <c r="Q23" s="1"/>
      <c r="R23" s="296"/>
    </row>
    <row r="24" spans="3:18" ht="15">
      <c r="C24" s="63">
        <v>111600</v>
      </c>
      <c r="D24" s="93">
        <f t="shared" si="0"/>
        <v>99999</v>
      </c>
      <c r="E24" s="16" t="s">
        <v>182</v>
      </c>
      <c r="F24" s="390" t="s">
        <v>15</v>
      </c>
      <c r="G24" s="391"/>
      <c r="H24" s="41"/>
      <c r="I24" s="95">
        <v>0</v>
      </c>
      <c r="K24" t="str">
        <f aca="true" t="shared" si="4" ref="K24:K52">IF(I24&gt;1,"D","C")</f>
        <v>C</v>
      </c>
      <c r="L24" s="284">
        <f aca="true" t="shared" si="5" ref="L24:L52">IF(K24="C",-I24,I24)</f>
        <v>0</v>
      </c>
      <c r="M24" s="284"/>
      <c r="O24" s="27">
        <v>924955</v>
      </c>
      <c r="P24" s="28">
        <f t="shared" si="3"/>
        <v>0</v>
      </c>
      <c r="Q24" s="1"/>
      <c r="R24" s="296"/>
    </row>
    <row r="25" spans="3:18" ht="15">
      <c r="C25" s="87">
        <v>111200</v>
      </c>
      <c r="D25" s="93">
        <f t="shared" si="0"/>
        <v>99999</v>
      </c>
      <c r="E25" s="16" t="s">
        <v>183</v>
      </c>
      <c r="F25" s="392" t="s">
        <v>13</v>
      </c>
      <c r="G25" s="393"/>
      <c r="H25" s="41"/>
      <c r="I25" s="95">
        <v>0</v>
      </c>
      <c r="K25" t="str">
        <f t="shared" si="4"/>
        <v>C</v>
      </c>
      <c r="L25" s="284">
        <f t="shared" si="5"/>
        <v>0</v>
      </c>
      <c r="M25" s="284"/>
      <c r="O25" s="27">
        <v>924955</v>
      </c>
      <c r="P25" s="28">
        <f t="shared" si="3"/>
        <v>0</v>
      </c>
      <c r="Q25" s="1"/>
      <c r="R25" s="296"/>
    </row>
    <row r="26" spans="3:18" ht="15">
      <c r="C26" s="87">
        <v>111100</v>
      </c>
      <c r="D26" s="93">
        <f t="shared" si="0"/>
        <v>99999</v>
      </c>
      <c r="E26" s="16" t="s">
        <v>184</v>
      </c>
      <c r="F26" s="47" t="s">
        <v>216</v>
      </c>
      <c r="G26" s="48"/>
      <c r="H26" s="41"/>
      <c r="I26" s="95">
        <v>0</v>
      </c>
      <c r="K26" t="str">
        <f t="shared" si="4"/>
        <v>C</v>
      </c>
      <c r="L26" s="284">
        <f t="shared" si="5"/>
        <v>0</v>
      </c>
      <c r="M26" s="284"/>
      <c r="O26" s="27">
        <v>924955</v>
      </c>
      <c r="P26" s="28">
        <f t="shared" si="3"/>
        <v>0</v>
      </c>
      <c r="Q26" s="1"/>
      <c r="R26" s="296"/>
    </row>
    <row r="27" spans="3:18" ht="15">
      <c r="C27" s="87">
        <v>111300</v>
      </c>
      <c r="D27" s="93">
        <f t="shared" si="0"/>
        <v>99999</v>
      </c>
      <c r="E27" s="16" t="s">
        <v>185</v>
      </c>
      <c r="F27" s="381" t="s">
        <v>16</v>
      </c>
      <c r="G27" s="382"/>
      <c r="H27" s="41"/>
      <c r="I27" s="95">
        <v>0</v>
      </c>
      <c r="K27" t="str">
        <f t="shared" si="4"/>
        <v>C</v>
      </c>
      <c r="L27" s="284">
        <f t="shared" si="5"/>
        <v>0</v>
      </c>
      <c r="M27" s="284"/>
      <c r="O27" s="27">
        <v>924955</v>
      </c>
      <c r="P27" s="28">
        <f t="shared" si="3"/>
        <v>0</v>
      </c>
      <c r="Q27" s="1"/>
      <c r="R27" s="296"/>
    </row>
    <row r="28" spans="3:18" ht="15">
      <c r="C28" s="87">
        <v>111700</v>
      </c>
      <c r="D28" s="93">
        <f t="shared" si="0"/>
        <v>99999</v>
      </c>
      <c r="E28" s="16" t="s">
        <v>186</v>
      </c>
      <c r="F28" s="390" t="s">
        <v>187</v>
      </c>
      <c r="G28" s="391"/>
      <c r="H28" s="41"/>
      <c r="I28" s="95">
        <v>0</v>
      </c>
      <c r="K28" t="str">
        <f t="shared" si="4"/>
        <v>C</v>
      </c>
      <c r="L28" s="284">
        <f t="shared" si="5"/>
        <v>0</v>
      </c>
      <c r="M28" s="284"/>
      <c r="O28" s="27">
        <v>924955</v>
      </c>
      <c r="P28" s="28">
        <f t="shared" si="3"/>
        <v>0</v>
      </c>
      <c r="Q28" s="1"/>
      <c r="R28" s="296"/>
    </row>
    <row r="29" spans="3:18" ht="15">
      <c r="C29" s="87">
        <v>138100</v>
      </c>
      <c r="D29" s="93">
        <f t="shared" si="0"/>
        <v>99999</v>
      </c>
      <c r="E29" s="16" t="s">
        <v>188</v>
      </c>
      <c r="F29" s="381" t="s">
        <v>18</v>
      </c>
      <c r="G29" s="382"/>
      <c r="H29" s="41"/>
      <c r="I29" s="95">
        <v>0</v>
      </c>
      <c r="K29" t="str">
        <f t="shared" si="4"/>
        <v>C</v>
      </c>
      <c r="L29" s="284">
        <f t="shared" si="5"/>
        <v>0</v>
      </c>
      <c r="M29" s="284"/>
      <c r="O29" s="27">
        <v>924955</v>
      </c>
      <c r="P29" s="28">
        <f t="shared" si="3"/>
        <v>0</v>
      </c>
      <c r="Q29" s="1"/>
      <c r="R29" s="296"/>
    </row>
    <row r="30" spans="3:18" ht="15">
      <c r="C30" s="87">
        <v>133100</v>
      </c>
      <c r="D30" s="93">
        <f t="shared" si="0"/>
        <v>99999</v>
      </c>
      <c r="E30" s="16" t="s">
        <v>189</v>
      </c>
      <c r="F30" s="381" t="s">
        <v>20</v>
      </c>
      <c r="G30" s="382"/>
      <c r="H30" s="41"/>
      <c r="I30" s="95">
        <v>0</v>
      </c>
      <c r="K30" t="str">
        <f t="shared" si="4"/>
        <v>C</v>
      </c>
      <c r="L30" s="284">
        <f t="shared" si="5"/>
        <v>0</v>
      </c>
      <c r="M30" s="284"/>
      <c r="O30" s="27">
        <v>924955</v>
      </c>
      <c r="P30" s="28">
        <f t="shared" si="3"/>
        <v>0</v>
      </c>
      <c r="Q30" s="1"/>
      <c r="R30" s="296"/>
    </row>
    <row r="31" spans="3:18" ht="15">
      <c r="C31" s="87">
        <v>138110</v>
      </c>
      <c r="D31" s="93">
        <f t="shared" si="0"/>
        <v>99999</v>
      </c>
      <c r="E31" s="16" t="s">
        <v>190</v>
      </c>
      <c r="F31" s="381" t="s">
        <v>19</v>
      </c>
      <c r="G31" s="382"/>
      <c r="H31" s="41"/>
      <c r="I31" s="95">
        <v>0</v>
      </c>
      <c r="K31" t="str">
        <f t="shared" si="4"/>
        <v>C</v>
      </c>
      <c r="L31" s="284">
        <f t="shared" si="5"/>
        <v>0</v>
      </c>
      <c r="M31" s="284"/>
      <c r="O31" s="27">
        <v>924955</v>
      </c>
      <c r="P31" s="28">
        <f t="shared" si="3"/>
        <v>0</v>
      </c>
      <c r="Q31" s="1"/>
      <c r="R31" s="296"/>
    </row>
    <row r="32" spans="3:18" ht="15">
      <c r="C32" s="87">
        <v>138120</v>
      </c>
      <c r="D32" s="93">
        <f t="shared" si="0"/>
        <v>99999</v>
      </c>
      <c r="E32" s="16" t="s">
        <v>191</v>
      </c>
      <c r="F32" s="388" t="s">
        <v>21</v>
      </c>
      <c r="G32" s="389"/>
      <c r="H32" s="41"/>
      <c r="I32" s="95">
        <v>0</v>
      </c>
      <c r="K32" t="str">
        <f t="shared" si="4"/>
        <v>C</v>
      </c>
      <c r="L32" s="284">
        <f t="shared" si="5"/>
        <v>0</v>
      </c>
      <c r="M32" s="284"/>
      <c r="O32" s="27">
        <v>924955</v>
      </c>
      <c r="P32" s="28">
        <f t="shared" si="3"/>
        <v>0</v>
      </c>
      <c r="Q32" s="1"/>
      <c r="R32" s="296"/>
    </row>
    <row r="33" spans="3:18" ht="15">
      <c r="C33" s="87">
        <v>210000</v>
      </c>
      <c r="D33" s="93">
        <f t="shared" si="0"/>
        <v>99999</v>
      </c>
      <c r="E33" s="16" t="s">
        <v>192</v>
      </c>
      <c r="F33" s="388" t="s">
        <v>22</v>
      </c>
      <c r="G33" s="389"/>
      <c r="H33" s="41"/>
      <c r="I33" s="95">
        <v>0</v>
      </c>
      <c r="K33" t="str">
        <f t="shared" si="4"/>
        <v>C</v>
      </c>
      <c r="L33" s="284">
        <f t="shared" si="5"/>
        <v>0</v>
      </c>
      <c r="M33" s="284"/>
      <c r="O33" s="27">
        <v>924955</v>
      </c>
      <c r="P33" s="28">
        <f t="shared" si="3"/>
        <v>0</v>
      </c>
      <c r="Q33" s="1"/>
      <c r="R33" s="296"/>
    </row>
    <row r="34" spans="3:18" ht="15">
      <c r="C34" s="87">
        <v>220000</v>
      </c>
      <c r="D34" s="93">
        <f t="shared" si="0"/>
        <v>99999</v>
      </c>
      <c r="E34" s="16" t="s">
        <v>193</v>
      </c>
      <c r="F34" s="381" t="s">
        <v>23</v>
      </c>
      <c r="G34" s="382"/>
      <c r="H34" s="41"/>
      <c r="I34" s="95">
        <v>0</v>
      </c>
      <c r="K34" t="str">
        <f t="shared" si="4"/>
        <v>C</v>
      </c>
      <c r="L34" s="284">
        <f t="shared" si="5"/>
        <v>0</v>
      </c>
      <c r="M34" s="284"/>
      <c r="O34" s="27">
        <v>924955</v>
      </c>
      <c r="P34" s="28">
        <f t="shared" si="3"/>
        <v>0</v>
      </c>
      <c r="Q34" s="1"/>
      <c r="R34" s="296"/>
    </row>
    <row r="35" spans="3:18" ht="15">
      <c r="C35" s="87">
        <v>219010</v>
      </c>
      <c r="D35" s="93">
        <f t="shared" si="0"/>
        <v>99999</v>
      </c>
      <c r="E35" s="16" t="s">
        <v>194</v>
      </c>
      <c r="F35" s="36" t="s">
        <v>195</v>
      </c>
      <c r="G35" s="37"/>
      <c r="H35" s="41"/>
      <c r="I35" s="95">
        <v>0</v>
      </c>
      <c r="K35" t="str">
        <f t="shared" si="4"/>
        <v>C</v>
      </c>
      <c r="L35" s="284">
        <f t="shared" si="5"/>
        <v>0</v>
      </c>
      <c r="M35" s="284"/>
      <c r="O35" s="27">
        <v>924955</v>
      </c>
      <c r="P35" s="28">
        <f t="shared" si="3"/>
        <v>0</v>
      </c>
      <c r="Q35" s="1"/>
      <c r="R35" s="296"/>
    </row>
    <row r="36" spans="3:18" ht="15">
      <c r="C36" s="87">
        <v>213020</v>
      </c>
      <c r="D36" s="93">
        <f t="shared" si="0"/>
        <v>99999</v>
      </c>
      <c r="E36" s="16" t="s">
        <v>197</v>
      </c>
      <c r="F36" s="381" t="s">
        <v>24</v>
      </c>
      <c r="G36" s="382"/>
      <c r="H36" s="41"/>
      <c r="I36" s="95">
        <v>0</v>
      </c>
      <c r="K36" t="str">
        <f t="shared" si="4"/>
        <v>C</v>
      </c>
      <c r="L36" s="284">
        <f t="shared" si="5"/>
        <v>0</v>
      </c>
      <c r="M36" s="284"/>
      <c r="O36" s="27">
        <v>924955</v>
      </c>
      <c r="P36" s="28">
        <f t="shared" si="3"/>
        <v>0</v>
      </c>
      <c r="Q36" s="1"/>
      <c r="R36" s="296"/>
    </row>
    <row r="37" spans="3:18" ht="15">
      <c r="C37" s="87">
        <v>215000</v>
      </c>
      <c r="D37" s="93">
        <f t="shared" si="0"/>
        <v>99999</v>
      </c>
      <c r="E37" s="16" t="s">
        <v>198</v>
      </c>
      <c r="F37" s="381" t="s">
        <v>26</v>
      </c>
      <c r="G37" s="382"/>
      <c r="H37" s="41"/>
      <c r="I37" s="95">
        <v>0</v>
      </c>
      <c r="K37" t="str">
        <f t="shared" si="4"/>
        <v>C</v>
      </c>
      <c r="L37" s="284">
        <f t="shared" si="5"/>
        <v>0</v>
      </c>
      <c r="M37" s="284"/>
      <c r="O37" s="27">
        <v>924955</v>
      </c>
      <c r="P37" s="28">
        <f t="shared" si="3"/>
        <v>0</v>
      </c>
      <c r="Q37" s="1"/>
      <c r="R37" s="296"/>
    </row>
    <row r="38" spans="3:18" ht="15">
      <c r="C38" s="87">
        <v>219030</v>
      </c>
      <c r="D38" s="93">
        <f t="shared" si="0"/>
        <v>99999</v>
      </c>
      <c r="E38" s="16" t="s">
        <v>199</v>
      </c>
      <c r="F38" s="1" t="s">
        <v>25</v>
      </c>
      <c r="G38" s="1"/>
      <c r="H38" s="41"/>
      <c r="I38" s="95">
        <v>0</v>
      </c>
      <c r="K38" t="str">
        <f t="shared" si="4"/>
        <v>C</v>
      </c>
      <c r="L38" s="284">
        <f t="shared" si="5"/>
        <v>0</v>
      </c>
      <c r="M38" s="284"/>
      <c r="O38" s="27">
        <v>924955</v>
      </c>
      <c r="P38" s="28">
        <f t="shared" si="3"/>
        <v>0</v>
      </c>
      <c r="Q38" s="1"/>
      <c r="R38" s="296"/>
    </row>
    <row r="39" spans="3:18" ht="15">
      <c r="C39" s="88">
        <v>413050</v>
      </c>
      <c r="D39" s="93">
        <f t="shared" si="0"/>
        <v>99999</v>
      </c>
      <c r="E39" s="16" t="s">
        <v>201</v>
      </c>
      <c r="F39" s="381" t="s">
        <v>200</v>
      </c>
      <c r="G39" s="382"/>
      <c r="H39" s="41"/>
      <c r="I39" s="95">
        <v>0</v>
      </c>
      <c r="K39" t="str">
        <f t="shared" si="4"/>
        <v>C</v>
      </c>
      <c r="L39" s="284">
        <f t="shared" si="5"/>
        <v>0</v>
      </c>
      <c r="M39" s="284"/>
      <c r="O39" s="27">
        <v>924955</v>
      </c>
      <c r="P39" s="28">
        <f t="shared" si="3"/>
        <v>0</v>
      </c>
      <c r="Q39" s="1"/>
      <c r="R39" s="296"/>
    </row>
    <row r="40" spans="3:18" ht="15">
      <c r="C40" s="87">
        <v>422620</v>
      </c>
      <c r="D40" s="93">
        <f t="shared" si="0"/>
        <v>99999</v>
      </c>
      <c r="E40" s="16" t="s">
        <v>202</v>
      </c>
      <c r="F40" s="381" t="s">
        <v>28</v>
      </c>
      <c r="G40" s="382"/>
      <c r="H40" s="41"/>
      <c r="I40" s="95">
        <v>0</v>
      </c>
      <c r="K40" t="str">
        <f t="shared" si="4"/>
        <v>C</v>
      </c>
      <c r="L40" s="284">
        <f t="shared" si="5"/>
        <v>0</v>
      </c>
      <c r="M40" s="284"/>
      <c r="O40" s="27">
        <v>924955</v>
      </c>
      <c r="P40" s="28">
        <f t="shared" si="3"/>
        <v>0</v>
      </c>
      <c r="Q40" s="1"/>
      <c r="R40" s="296"/>
    </row>
    <row r="41" spans="3:18" ht="15">
      <c r="C41" s="87">
        <v>413060</v>
      </c>
      <c r="D41" s="93">
        <f t="shared" si="0"/>
        <v>99999</v>
      </c>
      <c r="E41" s="16" t="s">
        <v>204</v>
      </c>
      <c r="F41" s="386" t="s">
        <v>29</v>
      </c>
      <c r="G41" s="387"/>
      <c r="H41" s="41"/>
      <c r="I41" s="95">
        <v>0</v>
      </c>
      <c r="K41" t="str">
        <f t="shared" si="4"/>
        <v>C</v>
      </c>
      <c r="L41" s="284">
        <f t="shared" si="5"/>
        <v>0</v>
      </c>
      <c r="M41" s="284"/>
      <c r="O41" s="27">
        <v>924955</v>
      </c>
      <c r="P41" s="28">
        <f t="shared" si="3"/>
        <v>0</v>
      </c>
      <c r="Q41" s="1"/>
      <c r="R41" s="296"/>
    </row>
    <row r="42" spans="3:18" ht="15">
      <c r="C42" s="87">
        <v>221000</v>
      </c>
      <c r="D42" s="93">
        <f t="shared" si="0"/>
        <v>99999</v>
      </c>
      <c r="E42" s="16" t="s">
        <v>205</v>
      </c>
      <c r="F42" s="381" t="s">
        <v>30</v>
      </c>
      <c r="G42" s="382"/>
      <c r="H42" s="41"/>
      <c r="I42" s="95">
        <v>0</v>
      </c>
      <c r="K42" t="str">
        <f t="shared" si="4"/>
        <v>C</v>
      </c>
      <c r="L42" s="284">
        <f t="shared" si="5"/>
        <v>0</v>
      </c>
      <c r="M42" s="284"/>
      <c r="O42" s="27">
        <v>924955</v>
      </c>
      <c r="P42" s="28">
        <f t="shared" si="3"/>
        <v>0</v>
      </c>
      <c r="Q42" s="1"/>
      <c r="R42" s="296"/>
    </row>
    <row r="43" spans="3:18" ht="15">
      <c r="C43" s="87">
        <v>413070</v>
      </c>
      <c r="D43" s="93">
        <f t="shared" si="0"/>
        <v>99999</v>
      </c>
      <c r="E43" s="16" t="s">
        <v>206</v>
      </c>
      <c r="F43" s="381" t="s">
        <v>31</v>
      </c>
      <c r="G43" s="382"/>
      <c r="H43" s="41"/>
      <c r="I43" s="95">
        <v>0</v>
      </c>
      <c r="K43" t="str">
        <f t="shared" si="4"/>
        <v>C</v>
      </c>
      <c r="L43" s="284">
        <f t="shared" si="5"/>
        <v>0</v>
      </c>
      <c r="M43" s="284"/>
      <c r="O43" s="27">
        <v>924955</v>
      </c>
      <c r="P43" s="28">
        <f t="shared" si="3"/>
        <v>0</v>
      </c>
      <c r="Q43" s="1"/>
      <c r="R43" s="296"/>
    </row>
    <row r="44" spans="3:18" ht="15">
      <c r="C44" s="87">
        <v>411020</v>
      </c>
      <c r="D44" s="93">
        <f t="shared" si="0"/>
        <v>99999</v>
      </c>
      <c r="E44" s="16" t="s">
        <v>207</v>
      </c>
      <c r="F44" s="381" t="s">
        <v>32</v>
      </c>
      <c r="G44" s="382"/>
      <c r="H44" s="41"/>
      <c r="I44" s="95">
        <v>0</v>
      </c>
      <c r="K44" t="str">
        <f t="shared" si="4"/>
        <v>C</v>
      </c>
      <c r="L44" s="284">
        <f t="shared" si="5"/>
        <v>0</v>
      </c>
      <c r="M44" s="284"/>
      <c r="O44" s="27">
        <v>924955</v>
      </c>
      <c r="P44" s="28">
        <f t="shared" si="3"/>
        <v>0</v>
      </c>
      <c r="Q44" s="1"/>
      <c r="R44" s="296"/>
    </row>
    <row r="45" spans="3:18" ht="15">
      <c r="C45" s="87">
        <v>569010</v>
      </c>
      <c r="D45" s="93">
        <f t="shared" si="0"/>
        <v>99999</v>
      </c>
      <c r="E45" s="16" t="s">
        <v>209</v>
      </c>
      <c r="F45" s="381" t="s">
        <v>36</v>
      </c>
      <c r="G45" s="382"/>
      <c r="H45" s="41"/>
      <c r="I45" s="95">
        <v>0</v>
      </c>
      <c r="K45" t="str">
        <f t="shared" si="4"/>
        <v>C</v>
      </c>
      <c r="L45" s="284">
        <f t="shared" si="5"/>
        <v>0</v>
      </c>
      <c r="M45" s="284"/>
      <c r="O45" s="27">
        <v>924955</v>
      </c>
      <c r="P45" s="28">
        <f t="shared" si="3"/>
        <v>0</v>
      </c>
      <c r="Q45" s="1"/>
      <c r="R45" s="296"/>
    </row>
    <row r="46" spans="3:18" ht="15">
      <c r="C46" s="87">
        <v>569000</v>
      </c>
      <c r="D46" s="254">
        <f t="shared" si="0"/>
        <v>99999</v>
      </c>
      <c r="E46" s="253" t="s">
        <v>210</v>
      </c>
      <c r="F46" s="381" t="s">
        <v>35</v>
      </c>
      <c r="G46" s="382"/>
      <c r="H46" s="41"/>
      <c r="I46" s="95">
        <v>0</v>
      </c>
      <c r="K46" t="str">
        <f t="shared" si="4"/>
        <v>C</v>
      </c>
      <c r="L46" s="284">
        <f t="shared" si="5"/>
        <v>0</v>
      </c>
      <c r="M46" s="284"/>
      <c r="O46" s="27">
        <v>924955</v>
      </c>
      <c r="P46" s="28">
        <f t="shared" si="3"/>
        <v>0</v>
      </c>
      <c r="Q46" s="1"/>
      <c r="R46" s="296"/>
    </row>
    <row r="47" spans="3:18" ht="15">
      <c r="C47" s="87">
        <v>610040</v>
      </c>
      <c r="D47" s="255">
        <f t="shared" si="0"/>
        <v>99999</v>
      </c>
      <c r="E47" s="253" t="s">
        <v>211</v>
      </c>
      <c r="F47" s="381" t="s">
        <v>34</v>
      </c>
      <c r="G47" s="382"/>
      <c r="H47" s="41"/>
      <c r="I47" s="95">
        <v>0</v>
      </c>
      <c r="K47" t="str">
        <f t="shared" si="4"/>
        <v>C</v>
      </c>
      <c r="L47" s="284">
        <f t="shared" si="5"/>
        <v>0</v>
      </c>
      <c r="M47" s="284"/>
      <c r="O47" s="27">
        <v>924955</v>
      </c>
      <c r="P47" s="28">
        <f t="shared" si="3"/>
        <v>0</v>
      </c>
      <c r="Q47" s="1"/>
      <c r="R47" s="296"/>
    </row>
    <row r="48" spans="3:18" ht="15">
      <c r="C48" s="87"/>
      <c r="D48" s="255">
        <f t="shared" si="0"/>
        <v>99999</v>
      </c>
      <c r="E48" s="104" t="s">
        <v>270</v>
      </c>
      <c r="F48" s="385" t="s">
        <v>271</v>
      </c>
      <c r="G48" s="385"/>
      <c r="H48" s="41"/>
      <c r="I48" s="95">
        <v>0</v>
      </c>
      <c r="K48" t="str">
        <f t="shared" si="4"/>
        <v>C</v>
      </c>
      <c r="L48" s="284">
        <f t="shared" si="5"/>
        <v>0</v>
      </c>
      <c r="M48" s="284"/>
      <c r="O48" s="27">
        <v>946956</v>
      </c>
      <c r="P48" s="28">
        <f t="shared" si="3"/>
        <v>0</v>
      </c>
      <c r="Q48" s="1"/>
      <c r="R48" s="296"/>
    </row>
    <row r="49" spans="3:18" ht="15">
      <c r="C49" s="87">
        <v>599000</v>
      </c>
      <c r="D49" s="93">
        <f t="shared" si="0"/>
        <v>99999</v>
      </c>
      <c r="E49" s="16" t="s">
        <v>219</v>
      </c>
      <c r="F49" s="381" t="s">
        <v>38</v>
      </c>
      <c r="G49" s="382"/>
      <c r="H49" s="41"/>
      <c r="I49" s="95">
        <v>0</v>
      </c>
      <c r="K49" t="str">
        <f t="shared" si="4"/>
        <v>C</v>
      </c>
      <c r="L49" s="284">
        <f t="shared" si="5"/>
        <v>0</v>
      </c>
      <c r="M49" s="284"/>
      <c r="O49" s="27">
        <v>924955</v>
      </c>
      <c r="P49" s="28">
        <f t="shared" si="3"/>
        <v>0</v>
      </c>
      <c r="Q49" s="1"/>
      <c r="R49" s="296"/>
    </row>
    <row r="50" spans="3:18" ht="15">
      <c r="C50" s="87">
        <v>599010</v>
      </c>
      <c r="D50" s="93">
        <f t="shared" si="0"/>
        <v>99999</v>
      </c>
      <c r="E50" s="16" t="s">
        <v>220</v>
      </c>
      <c r="F50" s="381" t="s">
        <v>39</v>
      </c>
      <c r="G50" s="382"/>
      <c r="H50" s="41"/>
      <c r="I50" s="95">
        <v>0</v>
      </c>
      <c r="K50" t="str">
        <f t="shared" si="4"/>
        <v>C</v>
      </c>
      <c r="L50" s="284">
        <f t="shared" si="5"/>
        <v>0</v>
      </c>
      <c r="M50" s="284"/>
      <c r="O50" s="27">
        <v>924955</v>
      </c>
      <c r="P50" s="28">
        <f t="shared" si="3"/>
        <v>0</v>
      </c>
      <c r="Q50" s="1"/>
      <c r="R50" s="296"/>
    </row>
    <row r="51" spans="3:18" ht="15">
      <c r="C51" s="87">
        <v>599020</v>
      </c>
      <c r="D51" s="93">
        <f t="shared" si="0"/>
        <v>99999</v>
      </c>
      <c r="E51" s="16" t="s">
        <v>221</v>
      </c>
      <c r="F51" s="381" t="s">
        <v>40</v>
      </c>
      <c r="G51" s="382"/>
      <c r="H51" s="41"/>
      <c r="I51" s="95">
        <v>0</v>
      </c>
      <c r="K51" t="str">
        <f t="shared" si="4"/>
        <v>C</v>
      </c>
      <c r="L51" s="284">
        <f t="shared" si="5"/>
        <v>0</v>
      </c>
      <c r="M51" s="284"/>
      <c r="O51" s="27">
        <v>924955</v>
      </c>
      <c r="P51" s="28">
        <f t="shared" si="3"/>
        <v>0</v>
      </c>
      <c r="Q51" s="1"/>
      <c r="R51" s="296"/>
    </row>
    <row r="52" spans="3:19" ht="15">
      <c r="C52" s="87">
        <v>599030</v>
      </c>
      <c r="D52" s="93">
        <f t="shared" si="0"/>
        <v>99999</v>
      </c>
      <c r="E52" s="16" t="s">
        <v>222</v>
      </c>
      <c r="F52" s="381" t="s">
        <v>223</v>
      </c>
      <c r="G52" s="382"/>
      <c r="H52" s="41"/>
      <c r="I52" s="95">
        <v>0</v>
      </c>
      <c r="K52" t="str">
        <f t="shared" si="4"/>
        <v>C</v>
      </c>
      <c r="L52" s="284">
        <f t="shared" si="5"/>
        <v>0</v>
      </c>
      <c r="M52" s="284"/>
      <c r="O52" s="27">
        <v>924955</v>
      </c>
      <c r="P52" s="28">
        <f t="shared" si="3"/>
        <v>0</v>
      </c>
      <c r="Q52" s="1"/>
      <c r="R52" s="296"/>
      <c r="S52" s="269">
        <f>SUM(P8:P52)</f>
        <v>0</v>
      </c>
    </row>
    <row r="53" spans="3:21" ht="16.5" thickBot="1">
      <c r="C53" s="89"/>
      <c r="D53" s="25"/>
      <c r="E53" s="101"/>
      <c r="F53" s="383" t="s">
        <v>156</v>
      </c>
      <c r="G53" s="384"/>
      <c r="H53" s="102"/>
      <c r="I53" s="288">
        <f>SUM(I8:I52)</f>
        <v>0</v>
      </c>
      <c r="K53" t="str">
        <f>IF(P53&gt;1,"D","C")</f>
        <v>C</v>
      </c>
      <c r="L53" s="284">
        <f>IF(K53="C",-P53,P53)</f>
        <v>0</v>
      </c>
      <c r="M53" s="284"/>
      <c r="N53" s="275" t="s">
        <v>231</v>
      </c>
      <c r="O53" s="10">
        <v>924955</v>
      </c>
      <c r="P53" s="276">
        <f>SUM(P22:P52)-P48</f>
        <v>0</v>
      </c>
      <c r="Q53" s="1"/>
      <c r="R53" s="297"/>
      <c r="S53" s="19"/>
      <c r="T53" s="19"/>
      <c r="U53" s="19"/>
    </row>
    <row r="54" spans="1:16" ht="15.75" thickTop="1">
      <c r="A54" s="7"/>
      <c r="B54" s="7"/>
      <c r="K54" t="str">
        <f>IF(P54&gt;1,"D","C")</f>
        <v>C</v>
      </c>
      <c r="L54" s="284">
        <f>IF(K54="C",-P54,P54)</f>
        <v>0</v>
      </c>
      <c r="N54" s="275" t="s">
        <v>232</v>
      </c>
      <c r="O54" s="10">
        <v>946956</v>
      </c>
      <c r="P54" s="276">
        <f>SUM(P8:P21)+P48</f>
        <v>0</v>
      </c>
    </row>
    <row r="55" spans="1:16" ht="15.75">
      <c r="A55" s="7"/>
      <c r="B55" s="7"/>
      <c r="D55" s="342" t="s">
        <v>235</v>
      </c>
      <c r="E55" s="342"/>
      <c r="F55" s="342"/>
      <c r="G55" s="342"/>
      <c r="H55" s="342"/>
      <c r="I55" s="342"/>
      <c r="N55" s="11"/>
      <c r="O55" s="285"/>
      <c r="P55" s="57"/>
    </row>
    <row r="56" spans="1:19" ht="15.75">
      <c r="A56" s="7"/>
      <c r="B56" s="7"/>
      <c r="D56" s="7"/>
      <c r="E56" s="7"/>
      <c r="F56" s="7"/>
      <c r="G56" s="8"/>
      <c r="H56" s="8"/>
      <c r="I56" s="1"/>
      <c r="N56" s="10"/>
      <c r="O56" s="277" t="s">
        <v>230</v>
      </c>
      <c r="P56" s="278">
        <f>SUM(P53:P55)</f>
        <v>0</v>
      </c>
      <c r="S56" s="269">
        <f>S52-P56</f>
        <v>0</v>
      </c>
    </row>
    <row r="57" spans="1:9" ht="15.75">
      <c r="A57" s="7"/>
      <c r="B57" s="7"/>
      <c r="D57" s="300" t="s">
        <v>157</v>
      </c>
      <c r="E57" s="300"/>
      <c r="F57" s="333" t="s">
        <v>162</v>
      </c>
      <c r="G57" s="333"/>
      <c r="H57" s="333" t="s">
        <v>161</v>
      </c>
      <c r="I57" s="333"/>
    </row>
    <row r="58" spans="1:9" ht="15">
      <c r="A58" s="7"/>
      <c r="B58" s="7"/>
      <c r="D58" s="334" t="str">
        <f>+F1</f>
        <v>Please choose your School</v>
      </c>
      <c r="E58" s="335"/>
      <c r="F58" s="34" t="s">
        <v>158</v>
      </c>
      <c r="G58" s="33"/>
      <c r="H58" s="34" t="s">
        <v>158</v>
      </c>
      <c r="I58" s="33"/>
    </row>
    <row r="59" spans="1:9" ht="15.75">
      <c r="A59" s="7"/>
      <c r="B59" s="7"/>
      <c r="D59" s="336"/>
      <c r="E59" s="337"/>
      <c r="F59" s="35" t="s">
        <v>159</v>
      </c>
      <c r="G59" s="65"/>
      <c r="H59" s="35" t="s">
        <v>159</v>
      </c>
      <c r="I59" s="65"/>
    </row>
    <row r="60" spans="1:9" ht="15">
      <c r="A60" s="7"/>
      <c r="B60" s="7"/>
      <c r="D60" s="29"/>
      <c r="E60" s="30"/>
      <c r="F60" s="34" t="s">
        <v>160</v>
      </c>
      <c r="G60" s="33"/>
      <c r="H60" s="34" t="s">
        <v>160</v>
      </c>
      <c r="I60" s="33"/>
    </row>
    <row r="61" spans="1:2" ht="15">
      <c r="A61" s="7"/>
      <c r="B61" s="7"/>
    </row>
    <row r="62" spans="1:2" ht="15">
      <c r="A62" s="7"/>
      <c r="B62" s="7"/>
    </row>
    <row r="63" spans="1:2" ht="15">
      <c r="A63" s="7"/>
      <c r="B63" s="7"/>
    </row>
    <row r="64" spans="1:2" ht="15">
      <c r="A64" s="7"/>
      <c r="B64" s="7"/>
    </row>
    <row r="65" spans="1:2" ht="15">
      <c r="A65" s="7"/>
      <c r="B65" s="7"/>
    </row>
    <row r="66" spans="1:2" ht="15">
      <c r="A66" s="7"/>
      <c r="B66" s="7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7" ht="15">
      <c r="A96" s="7"/>
      <c r="B96" s="7"/>
      <c r="G96" s="64"/>
    </row>
    <row r="97" spans="1:2" ht="15">
      <c r="A97" s="7"/>
      <c r="B97" s="7"/>
    </row>
    <row r="98" spans="1:2" ht="15">
      <c r="A98" s="7"/>
      <c r="B98" s="7"/>
    </row>
    <row r="99" spans="1:2" ht="15">
      <c r="A99" s="7"/>
      <c r="B99" s="7"/>
    </row>
    <row r="100" spans="7:18" ht="15">
      <c r="G100">
        <v>1</v>
      </c>
      <c r="H100">
        <v>2</v>
      </c>
      <c r="I100">
        <v>3</v>
      </c>
      <c r="J100">
        <v>4</v>
      </c>
      <c r="K100">
        <v>5</v>
      </c>
      <c r="L100">
        <v>6</v>
      </c>
      <c r="M100">
        <v>7</v>
      </c>
      <c r="N100">
        <v>8</v>
      </c>
      <c r="O100">
        <v>9</v>
      </c>
      <c r="P100">
        <v>10</v>
      </c>
      <c r="Q100">
        <v>11</v>
      </c>
      <c r="R100">
        <v>12</v>
      </c>
    </row>
    <row r="101" spans="7:9" ht="15.75">
      <c r="G101" s="86" t="s">
        <v>41</v>
      </c>
      <c r="H101" s="84" t="s">
        <v>261</v>
      </c>
      <c r="I101" s="85" t="s">
        <v>43</v>
      </c>
    </row>
    <row r="102" spans="7:9" ht="15">
      <c r="G102" s="6" t="s">
        <v>470</v>
      </c>
      <c r="H102" s="6"/>
      <c r="I102" s="10">
        <v>99999</v>
      </c>
    </row>
    <row r="103" spans="7:18" ht="15">
      <c r="G103" s="58" t="s">
        <v>44</v>
      </c>
      <c r="H103" s="22">
        <v>1000</v>
      </c>
      <c r="I103" s="14">
        <v>10130</v>
      </c>
      <c r="R103" t="s">
        <v>531</v>
      </c>
    </row>
    <row r="104" spans="7:18" ht="15">
      <c r="G104" s="58" t="s">
        <v>3</v>
      </c>
      <c r="H104" s="22">
        <v>1001</v>
      </c>
      <c r="I104" s="14">
        <v>10131</v>
      </c>
      <c r="R104" t="s">
        <v>531</v>
      </c>
    </row>
    <row r="105" spans="7:18" ht="15">
      <c r="G105" s="58" t="s">
        <v>163</v>
      </c>
      <c r="H105" s="22">
        <v>1002</v>
      </c>
      <c r="I105" s="14">
        <v>10132</v>
      </c>
      <c r="R105" t="s">
        <v>531</v>
      </c>
    </row>
    <row r="106" spans="7:18" ht="15">
      <c r="G106" s="58" t="s">
        <v>164</v>
      </c>
      <c r="H106" s="22">
        <v>1003</v>
      </c>
      <c r="I106" s="14">
        <v>10133</v>
      </c>
      <c r="R106" t="s">
        <v>531</v>
      </c>
    </row>
    <row r="107" spans="7:9" ht="15">
      <c r="G107" s="58"/>
      <c r="H107" s="22"/>
      <c r="I107" s="14"/>
    </row>
    <row r="108" spans="7:18" ht="15">
      <c r="G108" s="23" t="s">
        <v>258</v>
      </c>
      <c r="H108" s="23">
        <v>3520</v>
      </c>
      <c r="I108" s="66">
        <v>11094</v>
      </c>
      <c r="R108" t="s">
        <v>531</v>
      </c>
    </row>
    <row r="109" spans="7:18" ht="15">
      <c r="G109" s="23" t="s">
        <v>45</v>
      </c>
      <c r="H109" s="23">
        <v>3317</v>
      </c>
      <c r="I109" s="66">
        <v>10042</v>
      </c>
      <c r="R109" t="s">
        <v>531</v>
      </c>
    </row>
    <row r="110" spans="7:18" ht="15">
      <c r="G110" s="23" t="s">
        <v>46</v>
      </c>
      <c r="H110" s="23">
        <v>3300</v>
      </c>
      <c r="I110" s="66">
        <v>10040</v>
      </c>
      <c r="R110" t="s">
        <v>531</v>
      </c>
    </row>
    <row r="111" spans="7:18" ht="15">
      <c r="G111" s="23" t="s">
        <v>47</v>
      </c>
      <c r="H111" s="23">
        <v>3500</v>
      </c>
      <c r="I111" s="66">
        <v>10043</v>
      </c>
      <c r="R111" t="s">
        <v>531</v>
      </c>
    </row>
    <row r="112" spans="7:18" ht="15">
      <c r="G112" s="23" t="s">
        <v>48</v>
      </c>
      <c r="H112" s="23">
        <v>3514</v>
      </c>
      <c r="I112" s="66">
        <v>10117</v>
      </c>
      <c r="R112" t="s">
        <v>531</v>
      </c>
    </row>
    <row r="113" spans="7:18" ht="15">
      <c r="G113" s="23" t="s">
        <v>50</v>
      </c>
      <c r="H113" s="23">
        <v>2002</v>
      </c>
      <c r="I113" s="66">
        <v>10044</v>
      </c>
      <c r="R113" t="s">
        <v>531</v>
      </c>
    </row>
    <row r="114" spans="7:18" ht="15">
      <c r="G114" s="23" t="s">
        <v>1</v>
      </c>
      <c r="H114" s="23">
        <v>2079</v>
      </c>
      <c r="I114" s="66">
        <v>10128</v>
      </c>
      <c r="R114" t="s">
        <v>531</v>
      </c>
    </row>
    <row r="115" spans="7:18" ht="15">
      <c r="G115" s="23" t="s">
        <v>51</v>
      </c>
      <c r="H115" s="23">
        <v>2003</v>
      </c>
      <c r="I115" s="66">
        <v>10045</v>
      </c>
      <c r="R115" t="s">
        <v>531</v>
      </c>
    </row>
    <row r="116" spans="7:18" ht="15">
      <c r="G116" s="23" t="s">
        <v>52</v>
      </c>
      <c r="H116" s="23">
        <v>3511</v>
      </c>
      <c r="I116" s="66">
        <v>10115</v>
      </c>
      <c r="R116" t="s">
        <v>531</v>
      </c>
    </row>
    <row r="117" spans="7:18" ht="15">
      <c r="G117" s="23" t="s">
        <v>2</v>
      </c>
      <c r="H117" s="23">
        <v>3519</v>
      </c>
      <c r="I117" s="66">
        <v>10134</v>
      </c>
      <c r="R117" t="s">
        <v>531</v>
      </c>
    </row>
    <row r="118" spans="7:18" ht="15">
      <c r="G118" s="23" t="s">
        <v>53</v>
      </c>
      <c r="H118" s="23">
        <v>2008</v>
      </c>
      <c r="I118" s="66">
        <v>10047</v>
      </c>
      <c r="R118" t="s">
        <v>531</v>
      </c>
    </row>
    <row r="119" spans="7:18" ht="15">
      <c r="G119" s="23" t="s">
        <v>54</v>
      </c>
      <c r="H119" s="23">
        <v>2007</v>
      </c>
      <c r="I119" s="66">
        <v>10046</v>
      </c>
      <c r="R119" t="s">
        <v>531</v>
      </c>
    </row>
    <row r="120" spans="7:18" ht="15">
      <c r="G120" s="23" t="s">
        <v>55</v>
      </c>
      <c r="H120" s="23">
        <v>2009</v>
      </c>
      <c r="I120" s="66">
        <v>10048</v>
      </c>
      <c r="R120" t="s">
        <v>531</v>
      </c>
    </row>
    <row r="121" spans="7:18" ht="15">
      <c r="G121" s="23" t="s">
        <v>56</v>
      </c>
      <c r="H121" s="23">
        <v>2067</v>
      </c>
      <c r="I121" s="66">
        <v>10118</v>
      </c>
      <c r="R121" t="s">
        <v>531</v>
      </c>
    </row>
    <row r="122" spans="7:18" ht="15">
      <c r="G122" s="23" t="s">
        <v>57</v>
      </c>
      <c r="H122" s="23">
        <v>2010</v>
      </c>
      <c r="I122" s="66">
        <v>10049</v>
      </c>
      <c r="R122" t="s">
        <v>531</v>
      </c>
    </row>
    <row r="123" spans="7:18" ht="15">
      <c r="G123" s="23" t="s">
        <v>58</v>
      </c>
      <c r="H123" s="23">
        <v>3302</v>
      </c>
      <c r="I123" s="66">
        <v>10050</v>
      </c>
      <c r="R123" t="s">
        <v>531</v>
      </c>
    </row>
    <row r="124" spans="7:18" ht="15">
      <c r="G124" s="23" t="s">
        <v>59</v>
      </c>
      <c r="H124" s="23">
        <v>2011</v>
      </c>
      <c r="I124" s="66">
        <v>10051</v>
      </c>
      <c r="R124" t="s">
        <v>531</v>
      </c>
    </row>
    <row r="125" spans="7:18" ht="15">
      <c r="G125" s="23" t="s">
        <v>227</v>
      </c>
      <c r="H125" s="23">
        <v>3522</v>
      </c>
      <c r="I125" s="66">
        <v>10953</v>
      </c>
      <c r="R125" t="s">
        <v>531</v>
      </c>
    </row>
    <row r="126" spans="7:18" ht="15">
      <c r="G126" s="23" t="s">
        <v>60</v>
      </c>
      <c r="H126" s="23">
        <v>2014</v>
      </c>
      <c r="I126" s="66">
        <v>10054</v>
      </c>
      <c r="R126" t="s">
        <v>531</v>
      </c>
    </row>
    <row r="127" spans="7:18" ht="15">
      <c r="G127" s="23" t="s">
        <v>61</v>
      </c>
      <c r="H127" s="23">
        <v>2015</v>
      </c>
      <c r="I127" s="66">
        <v>10055</v>
      </c>
      <c r="R127" t="s">
        <v>531</v>
      </c>
    </row>
    <row r="128" spans="7:18" ht="15">
      <c r="G128" s="23" t="s">
        <v>62</v>
      </c>
      <c r="H128" s="23">
        <v>2016</v>
      </c>
      <c r="I128" s="66">
        <v>10056</v>
      </c>
      <c r="R128" t="s">
        <v>531</v>
      </c>
    </row>
    <row r="129" spans="7:18" ht="15">
      <c r="G129" s="23" t="s">
        <v>63</v>
      </c>
      <c r="H129" s="23">
        <v>2017</v>
      </c>
      <c r="I129" s="66">
        <v>10057</v>
      </c>
      <c r="R129" t="s">
        <v>531</v>
      </c>
    </row>
    <row r="130" spans="7:18" ht="15">
      <c r="G130" s="23" t="s">
        <v>64</v>
      </c>
      <c r="H130" s="23">
        <v>2073</v>
      </c>
      <c r="I130" s="66">
        <v>10083</v>
      </c>
      <c r="R130" t="s">
        <v>531</v>
      </c>
    </row>
    <row r="131" spans="7:18" ht="15">
      <c r="G131" s="23" t="s">
        <v>65</v>
      </c>
      <c r="H131" s="23">
        <v>2019</v>
      </c>
      <c r="I131" s="66">
        <v>10059</v>
      </c>
      <c r="R131" t="s">
        <v>531</v>
      </c>
    </row>
    <row r="132" spans="7:18" ht="15">
      <c r="G132" s="67" t="s">
        <v>66</v>
      </c>
      <c r="H132" s="68">
        <v>2018</v>
      </c>
      <c r="I132" s="69">
        <v>10058</v>
      </c>
      <c r="R132" t="s">
        <v>531</v>
      </c>
    </row>
    <row r="133" spans="7:18" ht="15">
      <c r="G133" s="68" t="s">
        <v>67</v>
      </c>
      <c r="H133" s="68">
        <v>2021</v>
      </c>
      <c r="I133" s="69">
        <v>10061</v>
      </c>
      <c r="R133" t="s">
        <v>531</v>
      </c>
    </row>
    <row r="134" spans="7:18" ht="15">
      <c r="G134" s="68" t="s">
        <v>68</v>
      </c>
      <c r="H134" s="68">
        <v>5200</v>
      </c>
      <c r="I134" s="69">
        <v>10060</v>
      </c>
      <c r="R134" t="s">
        <v>531</v>
      </c>
    </row>
    <row r="135" spans="7:18" ht="15">
      <c r="G135" s="68" t="s">
        <v>69</v>
      </c>
      <c r="H135" s="68">
        <v>2023</v>
      </c>
      <c r="I135" s="69">
        <v>10063</v>
      </c>
      <c r="R135" t="s">
        <v>531</v>
      </c>
    </row>
    <row r="136" spans="7:18" ht="15">
      <c r="G136" s="68" t="s">
        <v>528</v>
      </c>
      <c r="H136" s="68">
        <v>3524</v>
      </c>
      <c r="I136" s="69">
        <v>11278</v>
      </c>
      <c r="R136" t="s">
        <v>531</v>
      </c>
    </row>
    <row r="137" spans="7:18" ht="15">
      <c r="G137" s="68" t="s">
        <v>70</v>
      </c>
      <c r="H137" s="68">
        <v>2022</v>
      </c>
      <c r="I137" s="69">
        <v>10062</v>
      </c>
      <c r="R137" t="s">
        <v>531</v>
      </c>
    </row>
    <row r="138" spans="7:18" ht="15">
      <c r="G138" s="68" t="s">
        <v>71</v>
      </c>
      <c r="H138" s="68">
        <v>2024</v>
      </c>
      <c r="I138" s="69">
        <v>10064</v>
      </c>
      <c r="R138" t="s">
        <v>531</v>
      </c>
    </row>
    <row r="139" spans="7:18" ht="15">
      <c r="G139" s="68" t="s">
        <v>72</v>
      </c>
      <c r="H139" s="68">
        <v>2025</v>
      </c>
      <c r="I139" s="69">
        <v>10065</v>
      </c>
      <c r="R139" t="s">
        <v>531</v>
      </c>
    </row>
    <row r="140" spans="7:18" ht="15">
      <c r="G140" s="68" t="s">
        <v>73</v>
      </c>
      <c r="H140" s="68">
        <v>2026</v>
      </c>
      <c r="I140" s="69">
        <v>10066</v>
      </c>
      <c r="R140" t="s">
        <v>531</v>
      </c>
    </row>
    <row r="141" spans="7:18" ht="15">
      <c r="G141" s="68" t="s">
        <v>74</v>
      </c>
      <c r="H141" s="68">
        <v>2028</v>
      </c>
      <c r="I141" s="69">
        <v>10068</v>
      </c>
      <c r="R141" t="s">
        <v>531</v>
      </c>
    </row>
    <row r="142" spans="7:18" ht="15">
      <c r="G142" s="68" t="s">
        <v>75</v>
      </c>
      <c r="H142" s="68">
        <v>2027</v>
      </c>
      <c r="I142" s="69">
        <v>10067</v>
      </c>
      <c r="R142" t="s">
        <v>531</v>
      </c>
    </row>
    <row r="143" spans="7:18" ht="15">
      <c r="G143" s="68" t="s">
        <v>76</v>
      </c>
      <c r="H143" s="68">
        <v>2029</v>
      </c>
      <c r="I143" s="69">
        <v>10069</v>
      </c>
      <c r="R143" t="s">
        <v>531</v>
      </c>
    </row>
    <row r="144" spans="7:18" ht="15">
      <c r="G144" s="68" t="s">
        <v>77</v>
      </c>
      <c r="H144" s="68">
        <v>2030</v>
      </c>
      <c r="I144" s="69">
        <v>10070</v>
      </c>
      <c r="R144" t="s">
        <v>531</v>
      </c>
    </row>
    <row r="145" spans="7:18" ht="15">
      <c r="G145" s="68" t="s">
        <v>78</v>
      </c>
      <c r="H145" s="68">
        <v>3516</v>
      </c>
      <c r="I145" s="69">
        <v>10121</v>
      </c>
      <c r="R145" t="s">
        <v>531</v>
      </c>
    </row>
    <row r="146" spans="7:18" ht="15">
      <c r="G146" s="68" t="s">
        <v>79</v>
      </c>
      <c r="H146" s="68">
        <v>2031</v>
      </c>
      <c r="I146" s="69">
        <v>10071</v>
      </c>
      <c r="R146" t="s">
        <v>531</v>
      </c>
    </row>
    <row r="147" spans="7:18" ht="15">
      <c r="G147" s="68" t="s">
        <v>80</v>
      </c>
      <c r="H147" s="68">
        <v>2032</v>
      </c>
      <c r="I147" s="69">
        <v>10072</v>
      </c>
      <c r="R147" t="s">
        <v>531</v>
      </c>
    </row>
    <row r="148" spans="7:18" ht="15">
      <c r="G148" s="68" t="s">
        <v>81</v>
      </c>
      <c r="H148" s="68">
        <v>3304</v>
      </c>
      <c r="I148" s="69">
        <v>10073</v>
      </c>
      <c r="R148" t="s">
        <v>531</v>
      </c>
    </row>
    <row r="149" spans="7:18" ht="15">
      <c r="G149" s="68" t="s">
        <v>82</v>
      </c>
      <c r="H149" s="68">
        <v>2074</v>
      </c>
      <c r="I149" s="69">
        <v>10122</v>
      </c>
      <c r="R149" t="s">
        <v>531</v>
      </c>
    </row>
    <row r="150" spans="7:18" ht="15">
      <c r="G150" s="68" t="s">
        <v>83</v>
      </c>
      <c r="H150" s="68">
        <v>3515</v>
      </c>
      <c r="I150" s="69">
        <v>10106</v>
      </c>
      <c r="R150" t="s">
        <v>531</v>
      </c>
    </row>
    <row r="151" spans="7:18" ht="15">
      <c r="G151" s="68" t="s">
        <v>84</v>
      </c>
      <c r="H151" s="68">
        <v>2036</v>
      </c>
      <c r="I151" s="69">
        <v>10074</v>
      </c>
      <c r="R151" t="s">
        <v>531</v>
      </c>
    </row>
    <row r="152" spans="7:18" ht="15">
      <c r="G152" s="68" t="s">
        <v>85</v>
      </c>
      <c r="H152" s="68">
        <v>2037</v>
      </c>
      <c r="I152" s="69">
        <v>10075</v>
      </c>
      <c r="R152" t="s">
        <v>531</v>
      </c>
    </row>
    <row r="153" spans="7:18" ht="15">
      <c r="G153" s="68" t="s">
        <v>257</v>
      </c>
      <c r="H153" s="68">
        <v>3523</v>
      </c>
      <c r="I153" s="69">
        <v>11093</v>
      </c>
      <c r="R153" t="s">
        <v>531</v>
      </c>
    </row>
    <row r="154" spans="7:18" ht="15">
      <c r="G154" s="68" t="s">
        <v>88</v>
      </c>
      <c r="H154" s="68">
        <v>5948</v>
      </c>
      <c r="I154" s="69">
        <v>10125</v>
      </c>
      <c r="R154" t="s">
        <v>531</v>
      </c>
    </row>
    <row r="155" spans="7:18" ht="15">
      <c r="G155" s="68" t="s">
        <v>89</v>
      </c>
      <c r="H155" s="68">
        <v>5949</v>
      </c>
      <c r="I155" s="69">
        <v>10126</v>
      </c>
      <c r="R155" t="s">
        <v>531</v>
      </c>
    </row>
    <row r="156" spans="7:18" ht="15">
      <c r="G156" s="68" t="s">
        <v>90</v>
      </c>
      <c r="H156" s="68">
        <v>3513</v>
      </c>
      <c r="I156" s="69">
        <v>10114</v>
      </c>
      <c r="R156" t="s">
        <v>531</v>
      </c>
    </row>
    <row r="157" spans="7:18" ht="15">
      <c r="G157" s="68" t="s">
        <v>91</v>
      </c>
      <c r="H157" s="68">
        <v>3305</v>
      </c>
      <c r="I157" s="69">
        <v>10078</v>
      </c>
      <c r="R157" t="s">
        <v>531</v>
      </c>
    </row>
    <row r="158" spans="7:18" ht="15">
      <c r="G158" s="68" t="s">
        <v>92</v>
      </c>
      <c r="H158" s="68">
        <v>2042</v>
      </c>
      <c r="I158" s="69">
        <v>10079</v>
      </c>
      <c r="R158" t="s">
        <v>531</v>
      </c>
    </row>
    <row r="159" spans="7:18" ht="15">
      <c r="G159" s="68" t="s">
        <v>93</v>
      </c>
      <c r="H159" s="68">
        <v>2044</v>
      </c>
      <c r="I159" s="69">
        <v>10081</v>
      </c>
      <c r="R159" t="s">
        <v>531</v>
      </c>
    </row>
    <row r="160" spans="7:18" ht="15">
      <c r="G160" s="68" t="s">
        <v>94</v>
      </c>
      <c r="H160" s="68">
        <v>2043</v>
      </c>
      <c r="I160" s="69">
        <v>10080</v>
      </c>
      <c r="R160" t="s">
        <v>531</v>
      </c>
    </row>
    <row r="161" spans="7:18" ht="15">
      <c r="G161" s="68" t="s">
        <v>95</v>
      </c>
      <c r="H161" s="68">
        <v>2045</v>
      </c>
      <c r="I161" s="69">
        <v>10082</v>
      </c>
      <c r="R161" t="s">
        <v>531</v>
      </c>
    </row>
    <row r="162" spans="7:18" ht="15">
      <c r="G162" s="68" t="s">
        <v>96</v>
      </c>
      <c r="H162" s="68">
        <v>2077</v>
      </c>
      <c r="I162" s="69">
        <v>10127</v>
      </c>
      <c r="R162" t="s">
        <v>531</v>
      </c>
    </row>
    <row r="163" spans="7:18" ht="15">
      <c r="G163" s="68" t="s">
        <v>97</v>
      </c>
      <c r="H163" s="68">
        <v>5201</v>
      </c>
      <c r="I163" s="69">
        <v>10084</v>
      </c>
      <c r="R163" t="s">
        <v>531</v>
      </c>
    </row>
    <row r="164" spans="7:18" ht="15">
      <c r="G164" s="68" t="s">
        <v>98</v>
      </c>
      <c r="H164" s="68">
        <v>3501</v>
      </c>
      <c r="I164" s="69">
        <v>10085</v>
      </c>
      <c r="R164" t="s">
        <v>531</v>
      </c>
    </row>
    <row r="165" spans="7:18" ht="15">
      <c r="G165" s="68" t="s">
        <v>99</v>
      </c>
      <c r="H165" s="68">
        <v>2078</v>
      </c>
      <c r="I165" s="69">
        <v>10129</v>
      </c>
      <c r="R165" t="s">
        <v>531</v>
      </c>
    </row>
    <row r="166" spans="7:18" ht="15">
      <c r="G166" s="68" t="s">
        <v>100</v>
      </c>
      <c r="H166" s="68">
        <v>2000</v>
      </c>
      <c r="I166" s="69">
        <v>10120</v>
      </c>
      <c r="R166" t="s">
        <v>531</v>
      </c>
    </row>
    <row r="167" spans="7:18" ht="15">
      <c r="G167" s="68" t="s">
        <v>101</v>
      </c>
      <c r="H167" s="68">
        <v>2071</v>
      </c>
      <c r="I167" s="69">
        <v>10119</v>
      </c>
      <c r="R167" t="s">
        <v>531</v>
      </c>
    </row>
    <row r="168" spans="7:18" ht="15">
      <c r="G168" s="68" t="s">
        <v>102</v>
      </c>
      <c r="H168" s="68">
        <v>2072</v>
      </c>
      <c r="I168" s="69">
        <v>10086</v>
      </c>
      <c r="R168" t="s">
        <v>531</v>
      </c>
    </row>
    <row r="169" spans="7:18" ht="15">
      <c r="G169" s="68" t="s">
        <v>103</v>
      </c>
      <c r="H169" s="68">
        <v>3512</v>
      </c>
      <c r="I169" s="69">
        <v>10112</v>
      </c>
      <c r="R169" t="s">
        <v>531</v>
      </c>
    </row>
    <row r="170" spans="7:18" ht="15">
      <c r="G170" s="68" t="s">
        <v>104</v>
      </c>
      <c r="H170" s="68">
        <v>3510</v>
      </c>
      <c r="I170" s="69">
        <v>10110</v>
      </c>
      <c r="R170" t="s">
        <v>531</v>
      </c>
    </row>
    <row r="171" spans="7:18" ht="15">
      <c r="G171" s="68" t="s">
        <v>105</v>
      </c>
      <c r="H171" s="68">
        <v>3502</v>
      </c>
      <c r="I171" s="69">
        <v>10087</v>
      </c>
      <c r="R171" t="s">
        <v>531</v>
      </c>
    </row>
    <row r="172" spans="7:18" ht="15">
      <c r="G172" s="68" t="s">
        <v>106</v>
      </c>
      <c r="H172" s="68">
        <v>3315</v>
      </c>
      <c r="I172" s="69">
        <v>10099</v>
      </c>
      <c r="R172" t="s">
        <v>531</v>
      </c>
    </row>
    <row r="173" spans="7:18" ht="15">
      <c r="G173" s="68" t="s">
        <v>107</v>
      </c>
      <c r="H173" s="68">
        <v>3504</v>
      </c>
      <c r="I173" s="69">
        <v>10088</v>
      </c>
      <c r="R173" t="s">
        <v>531</v>
      </c>
    </row>
    <row r="174" spans="7:18" ht="15">
      <c r="G174" s="68" t="s">
        <v>108</v>
      </c>
      <c r="H174" s="68">
        <v>3307</v>
      </c>
      <c r="I174" s="69">
        <v>10089</v>
      </c>
      <c r="R174" t="s">
        <v>531</v>
      </c>
    </row>
    <row r="175" spans="7:18" ht="15">
      <c r="G175" s="68" t="s">
        <v>109</v>
      </c>
      <c r="H175" s="68">
        <v>3309</v>
      </c>
      <c r="I175" s="69">
        <v>10116</v>
      </c>
      <c r="R175" t="s">
        <v>531</v>
      </c>
    </row>
    <row r="176" spans="7:18" ht="15">
      <c r="G176" s="68" t="s">
        <v>110</v>
      </c>
      <c r="H176" s="68">
        <v>3508</v>
      </c>
      <c r="I176" s="69">
        <v>10111</v>
      </c>
      <c r="R176" t="s">
        <v>531</v>
      </c>
    </row>
    <row r="177" spans="7:18" ht="15">
      <c r="G177" s="68" t="s">
        <v>111</v>
      </c>
      <c r="H177" s="68">
        <v>3509</v>
      </c>
      <c r="I177" s="69">
        <v>10107</v>
      </c>
      <c r="R177" t="s">
        <v>531</v>
      </c>
    </row>
    <row r="178" spans="7:18" ht="15">
      <c r="G178" s="68" t="s">
        <v>112</v>
      </c>
      <c r="H178" s="68">
        <v>3521</v>
      </c>
      <c r="I178" s="69">
        <v>10698</v>
      </c>
      <c r="R178" t="s">
        <v>531</v>
      </c>
    </row>
    <row r="179" spans="7:18" ht="15">
      <c r="G179" s="68" t="s">
        <v>113</v>
      </c>
      <c r="H179" s="68">
        <v>3312</v>
      </c>
      <c r="I179" s="69">
        <v>10093</v>
      </c>
      <c r="R179" t="s">
        <v>531</v>
      </c>
    </row>
    <row r="180" spans="7:18" ht="15">
      <c r="G180" s="68" t="s">
        <v>114</v>
      </c>
      <c r="H180" s="68">
        <v>3311</v>
      </c>
      <c r="I180" s="69">
        <v>10092</v>
      </c>
      <c r="R180" t="s">
        <v>531</v>
      </c>
    </row>
    <row r="181" spans="7:18" ht="15">
      <c r="G181" s="68" t="s">
        <v>115</v>
      </c>
      <c r="H181" s="68">
        <v>3313</v>
      </c>
      <c r="I181" s="69">
        <v>10094</v>
      </c>
      <c r="R181" t="s">
        <v>531</v>
      </c>
    </row>
    <row r="182" spans="7:18" ht="15">
      <c r="G182" s="68" t="s">
        <v>116</v>
      </c>
      <c r="H182" s="68">
        <v>3314</v>
      </c>
      <c r="I182" s="69">
        <v>10095</v>
      </c>
      <c r="R182" t="s">
        <v>531</v>
      </c>
    </row>
    <row r="183" spans="7:18" ht="15">
      <c r="G183" s="68" t="s">
        <v>117</v>
      </c>
      <c r="H183" s="68">
        <v>3507</v>
      </c>
      <c r="I183" s="69">
        <v>10108</v>
      </c>
      <c r="R183" t="s">
        <v>531</v>
      </c>
    </row>
    <row r="184" spans="7:18" ht="15">
      <c r="G184" s="68" t="s">
        <v>118</v>
      </c>
      <c r="H184" s="68">
        <v>3506</v>
      </c>
      <c r="I184" s="69">
        <v>10096</v>
      </c>
      <c r="R184" t="s">
        <v>531</v>
      </c>
    </row>
    <row r="185" spans="7:18" ht="15">
      <c r="G185" s="68" t="s">
        <v>119</v>
      </c>
      <c r="H185" s="68">
        <v>2052</v>
      </c>
      <c r="I185" s="69">
        <v>10098</v>
      </c>
      <c r="R185" t="s">
        <v>531</v>
      </c>
    </row>
    <row r="186" spans="7:18" ht="15">
      <c r="G186" s="68" t="s">
        <v>120</v>
      </c>
      <c r="H186" s="68">
        <v>2070</v>
      </c>
      <c r="I186" s="69">
        <v>10097</v>
      </c>
      <c r="R186" t="s">
        <v>531</v>
      </c>
    </row>
    <row r="187" spans="7:18" ht="15">
      <c r="G187" s="68" t="s">
        <v>121</v>
      </c>
      <c r="H187" s="68">
        <v>3316</v>
      </c>
      <c r="I187" s="69">
        <v>10100</v>
      </c>
      <c r="R187" t="s">
        <v>531</v>
      </c>
    </row>
    <row r="188" spans="7:18" ht="15">
      <c r="G188" s="68" t="s">
        <v>122</v>
      </c>
      <c r="H188" s="68">
        <v>2055</v>
      </c>
      <c r="I188" s="69">
        <v>10101</v>
      </c>
      <c r="R188" t="s">
        <v>531</v>
      </c>
    </row>
    <row r="189" spans="7:18" ht="15">
      <c r="G189" s="68" t="s">
        <v>123</v>
      </c>
      <c r="H189" s="68">
        <v>2057</v>
      </c>
      <c r="I189" s="69">
        <v>10103</v>
      </c>
      <c r="R189" t="s">
        <v>531</v>
      </c>
    </row>
    <row r="190" spans="7:18" ht="15">
      <c r="G190" s="68" t="s">
        <v>124</v>
      </c>
      <c r="H190" s="68">
        <v>2056</v>
      </c>
      <c r="I190" s="69">
        <v>10102</v>
      </c>
      <c r="R190" t="s">
        <v>531</v>
      </c>
    </row>
    <row r="191" spans="7:18" ht="15">
      <c r="G191" s="68" t="s">
        <v>125</v>
      </c>
      <c r="H191" s="68">
        <v>2076</v>
      </c>
      <c r="I191" s="69">
        <v>10124</v>
      </c>
      <c r="R191" t="s">
        <v>531</v>
      </c>
    </row>
    <row r="192" spans="7:18" ht="15">
      <c r="G192" s="68" t="s">
        <v>126</v>
      </c>
      <c r="H192" s="68">
        <v>2060</v>
      </c>
      <c r="I192" s="69">
        <v>10105</v>
      </c>
      <c r="R192" t="s">
        <v>531</v>
      </c>
    </row>
    <row r="193" spans="7:18" ht="15">
      <c r="G193" s="68" t="s">
        <v>0</v>
      </c>
      <c r="H193" s="68">
        <v>3518</v>
      </c>
      <c r="I193" s="69">
        <v>10123</v>
      </c>
      <c r="R193" t="s">
        <v>531</v>
      </c>
    </row>
    <row r="194" spans="7:18" ht="15">
      <c r="G194" s="68" t="s">
        <v>127</v>
      </c>
      <c r="H194" s="68">
        <v>2054</v>
      </c>
      <c r="I194" s="69">
        <v>10109</v>
      </c>
      <c r="R194" t="s">
        <v>531</v>
      </c>
    </row>
    <row r="195" spans="7:9" ht="15">
      <c r="G195" s="68"/>
      <c r="H195" s="68"/>
      <c r="I195" s="69"/>
    </row>
    <row r="196" spans="7:18" ht="15">
      <c r="G196" s="68" t="s">
        <v>129</v>
      </c>
      <c r="H196" s="68">
        <v>5408</v>
      </c>
      <c r="I196" s="69">
        <v>10137</v>
      </c>
      <c r="R196" t="s">
        <v>532</v>
      </c>
    </row>
    <row r="197" spans="7:18" ht="15">
      <c r="G197" s="68" t="s">
        <v>130</v>
      </c>
      <c r="H197" s="68">
        <v>4211</v>
      </c>
      <c r="I197" s="69">
        <v>10151</v>
      </c>
      <c r="R197" t="s">
        <v>532</v>
      </c>
    </row>
    <row r="198" spans="7:18" ht="15">
      <c r="G198" s="68" t="s">
        <v>132</v>
      </c>
      <c r="H198" s="68">
        <v>4210</v>
      </c>
      <c r="I198" s="69">
        <v>10152</v>
      </c>
      <c r="R198" t="s">
        <v>532</v>
      </c>
    </row>
    <row r="199" spans="7:18" ht="15">
      <c r="G199" s="68" t="s">
        <v>133</v>
      </c>
      <c r="H199" s="68">
        <v>4212</v>
      </c>
      <c r="I199" s="69">
        <v>10153</v>
      </c>
      <c r="R199" t="s">
        <v>532</v>
      </c>
    </row>
    <row r="200" spans="7:18" ht="15">
      <c r="G200" s="68" t="s">
        <v>134</v>
      </c>
      <c r="H200" s="68">
        <v>5405</v>
      </c>
      <c r="I200" s="69">
        <v>10145</v>
      </c>
      <c r="R200" t="s">
        <v>532</v>
      </c>
    </row>
    <row r="201" spans="7:18" ht="15">
      <c r="G201" s="68" t="s">
        <v>135</v>
      </c>
      <c r="H201" s="68">
        <v>4003</v>
      </c>
      <c r="I201" s="69">
        <v>10139</v>
      </c>
      <c r="R201" t="s">
        <v>532</v>
      </c>
    </row>
    <row r="202" spans="7:18" ht="15">
      <c r="G202" s="68" t="s">
        <v>136</v>
      </c>
      <c r="H202" s="68">
        <v>5409</v>
      </c>
      <c r="I202" s="69">
        <v>10146</v>
      </c>
      <c r="R202" t="s">
        <v>532</v>
      </c>
    </row>
    <row r="203" spans="7:18" ht="15">
      <c r="G203" s="68" t="s">
        <v>137</v>
      </c>
      <c r="H203" s="68">
        <v>5400</v>
      </c>
      <c r="I203" s="69">
        <v>10150</v>
      </c>
      <c r="R203" t="s">
        <v>532</v>
      </c>
    </row>
    <row r="204" spans="7:18" ht="15">
      <c r="G204" s="68" t="s">
        <v>138</v>
      </c>
      <c r="H204" s="68">
        <v>4752</v>
      </c>
      <c r="I204" s="69">
        <v>10147</v>
      </c>
      <c r="R204" t="s">
        <v>532</v>
      </c>
    </row>
    <row r="205" spans="7:18" ht="15">
      <c r="G205" s="68" t="s">
        <v>272</v>
      </c>
      <c r="H205" s="68">
        <v>5427</v>
      </c>
      <c r="I205" s="69">
        <v>11174</v>
      </c>
      <c r="R205" t="s">
        <v>532</v>
      </c>
    </row>
    <row r="206" spans="7:18" ht="15">
      <c r="G206" s="68" t="s">
        <v>139</v>
      </c>
      <c r="H206" s="68">
        <v>5402</v>
      </c>
      <c r="I206" s="69">
        <v>10140</v>
      </c>
      <c r="R206" t="s">
        <v>532</v>
      </c>
    </row>
    <row r="207" spans="7:18" ht="15">
      <c r="G207" s="68" t="s">
        <v>140</v>
      </c>
      <c r="H207" s="68">
        <v>4208</v>
      </c>
      <c r="I207" s="69">
        <v>10154</v>
      </c>
      <c r="R207" t="s">
        <v>532</v>
      </c>
    </row>
    <row r="208" spans="7:18" ht="15">
      <c r="G208" s="68" t="s">
        <v>142</v>
      </c>
      <c r="H208" s="68">
        <v>4009</v>
      </c>
      <c r="I208" s="69">
        <v>10141</v>
      </c>
      <c r="R208" t="s">
        <v>532</v>
      </c>
    </row>
    <row r="209" spans="7:18" ht="15">
      <c r="G209" s="68" t="s">
        <v>143</v>
      </c>
      <c r="H209" s="68">
        <v>5407</v>
      </c>
      <c r="I209" s="69">
        <v>10142</v>
      </c>
      <c r="R209" t="s">
        <v>532</v>
      </c>
    </row>
    <row r="210" spans="7:18" ht="15">
      <c r="G210" s="68" t="s">
        <v>228</v>
      </c>
      <c r="H210" s="68">
        <v>5403</v>
      </c>
      <c r="I210" s="69">
        <v>10143</v>
      </c>
      <c r="R210" t="s">
        <v>532</v>
      </c>
    </row>
    <row r="211" spans="7:18" ht="15">
      <c r="G211" s="68" t="s">
        <v>144</v>
      </c>
      <c r="H211" s="68">
        <v>5404</v>
      </c>
      <c r="I211" s="69">
        <v>10148</v>
      </c>
      <c r="R211" t="s">
        <v>532</v>
      </c>
    </row>
    <row r="212" spans="7:18" ht="15">
      <c r="G212" s="68" t="s">
        <v>145</v>
      </c>
      <c r="H212" s="68">
        <v>4012</v>
      </c>
      <c r="I212" s="69">
        <v>10144</v>
      </c>
      <c r="R212" t="s">
        <v>532</v>
      </c>
    </row>
    <row r="213" spans="7:9" ht="15">
      <c r="G213" s="68"/>
      <c r="H213" s="68"/>
      <c r="I213" s="69"/>
    </row>
    <row r="214" spans="7:18" ht="15">
      <c r="G214" s="23" t="s">
        <v>436</v>
      </c>
      <c r="H214" s="23">
        <v>7010</v>
      </c>
      <c r="I214" s="66">
        <v>10159</v>
      </c>
      <c r="R214" t="s">
        <v>532</v>
      </c>
    </row>
    <row r="215" spans="7:18" ht="15">
      <c r="G215" s="23" t="s">
        <v>438</v>
      </c>
      <c r="H215" s="23">
        <v>7005</v>
      </c>
      <c r="I215" s="66">
        <v>10157</v>
      </c>
      <c r="R215" t="s">
        <v>531</v>
      </c>
    </row>
    <row r="216" spans="7:18" ht="15">
      <c r="G216" s="23" t="s">
        <v>439</v>
      </c>
      <c r="H216" s="23">
        <v>7000</v>
      </c>
      <c r="I216" s="66">
        <v>10156</v>
      </c>
      <c r="R216" t="s">
        <v>532</v>
      </c>
    </row>
    <row r="217" spans="7:18" ht="15">
      <c r="G217" s="23" t="s">
        <v>440</v>
      </c>
      <c r="H217" s="23">
        <v>7009</v>
      </c>
      <c r="I217" s="66">
        <v>10158</v>
      </c>
      <c r="R217" t="s">
        <v>531</v>
      </c>
    </row>
    <row r="218" spans="7:9" ht="15">
      <c r="G218" s="23"/>
      <c r="H218" s="23"/>
      <c r="I218" s="66"/>
    </row>
    <row r="219" spans="7:9" ht="15">
      <c r="G219" s="70"/>
      <c r="H219" s="70"/>
      <c r="I219" s="71"/>
    </row>
  </sheetData>
  <sheetProtection/>
  <mergeCells count="56">
    <mergeCell ref="R5:R6"/>
    <mergeCell ref="F1:H1"/>
    <mergeCell ref="C2:I2"/>
    <mergeCell ref="O2:P2"/>
    <mergeCell ref="C3:I3"/>
    <mergeCell ref="C4:G4"/>
    <mergeCell ref="H7:I7"/>
    <mergeCell ref="F10:G10"/>
    <mergeCell ref="F5:G5"/>
    <mergeCell ref="H5:I5"/>
    <mergeCell ref="F6:G6"/>
    <mergeCell ref="H6:I6"/>
    <mergeCell ref="F11:G11"/>
    <mergeCell ref="F8:G8"/>
    <mergeCell ref="F12:G12"/>
    <mergeCell ref="F13:G13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  <mergeCell ref="F32:G32"/>
    <mergeCell ref="F33:G33"/>
    <mergeCell ref="F34:G34"/>
    <mergeCell ref="F36:G36"/>
    <mergeCell ref="F37:G37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9:G49"/>
    <mergeCell ref="F50:G50"/>
    <mergeCell ref="F51:G51"/>
    <mergeCell ref="F48:G48"/>
    <mergeCell ref="F52:G52"/>
    <mergeCell ref="F53:G53"/>
    <mergeCell ref="D58:E59"/>
    <mergeCell ref="D55:I55"/>
    <mergeCell ref="D57:E57"/>
    <mergeCell ref="F57:G57"/>
    <mergeCell ref="H57:I57"/>
  </mergeCells>
  <dataValidations count="1">
    <dataValidation type="textLength" operator="equal" showInputMessage="1" showErrorMessage="1" sqref="I219 I103:I194 I196 I198:I217">
      <formula1>5</formula1>
    </dataValidation>
  </dataValidations>
  <printOptions horizontalCentered="1"/>
  <pageMargins left="0.15748031496062992" right="0.15748031496062992" top="0.3937007874015748" bottom="0.5905511811023623" header="0.5118110236220472" footer="0.31496062992125984"/>
  <pageSetup fitToHeight="1" fitToWidth="1" horizontalDpi="600" verticalDpi="600" orientation="portrait" paperSize="9" scale="64" r:id="rId3"/>
  <headerFooter alignWithMargins="0">
    <oddFooter>&amp;L&amp;Z&amp;F&amp;R&amp;D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14"/>
    <pageSetUpPr fitToPage="1"/>
  </sheetPr>
  <dimension ref="A1:S223"/>
  <sheetViews>
    <sheetView zoomScale="75" zoomScaleNormal="75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H1"/>
    </sheetView>
  </sheetViews>
  <sheetFormatPr defaultColWidth="8.88671875" defaultRowHeight="15"/>
  <cols>
    <col min="1" max="2" width="8.21484375" style="0" hidden="1" customWidth="1"/>
    <col min="3" max="3" width="7.335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6.99609375" style="0" hidden="1" customWidth="1"/>
    <col min="12" max="12" width="8.5546875" style="0" hidden="1" customWidth="1"/>
    <col min="13" max="13" width="5.77734375" style="0" hidden="1" customWidth="1"/>
    <col min="14" max="14" width="14.3359375" style="0" hidden="1" customWidth="1"/>
    <col min="15" max="15" width="14.99609375" style="0" hidden="1" customWidth="1"/>
    <col min="16" max="16" width="9.77734375" style="0" hidden="1" customWidth="1"/>
    <col min="17" max="17" width="2.21484375" style="0" hidden="1" customWidth="1"/>
    <col min="18" max="18" width="43.10546875" style="0" customWidth="1"/>
  </cols>
  <sheetData>
    <row r="1" spans="2:8" ht="35.25" customHeight="1" thickBot="1">
      <c r="B1" s="244" t="s">
        <v>471</v>
      </c>
      <c r="C1" s="18"/>
      <c r="D1" s="294">
        <f>VLOOKUP(F1,G102:I263,3,0)</f>
        <v>99999</v>
      </c>
      <c r="E1" s="2"/>
      <c r="F1" s="401" t="str">
        <f>'Front Page'!H2</f>
        <v>Please choose your School</v>
      </c>
      <c r="G1" s="402"/>
      <c r="H1" s="403"/>
    </row>
    <row r="2" spans="3:17" ht="23.25" customHeight="1">
      <c r="C2" s="363" t="s">
        <v>236</v>
      </c>
      <c r="D2" s="363"/>
      <c r="E2" s="363"/>
      <c r="F2" s="363"/>
      <c r="G2" s="363"/>
      <c r="H2" s="363"/>
      <c r="I2" s="363"/>
      <c r="O2" s="279"/>
      <c r="P2" s="279"/>
      <c r="Q2" s="1"/>
    </row>
    <row r="3" spans="3:17" ht="20.25">
      <c r="C3" s="363" t="s">
        <v>529</v>
      </c>
      <c r="D3" s="363"/>
      <c r="E3" s="363"/>
      <c r="F3" s="363"/>
      <c r="G3" s="363"/>
      <c r="H3" s="363"/>
      <c r="I3" s="363"/>
      <c r="O3" s="280"/>
      <c r="P3" s="280"/>
      <c r="Q3" s="26"/>
    </row>
    <row r="4" spans="3:17" ht="21" customHeight="1" thickBot="1">
      <c r="C4" s="364"/>
      <c r="D4" s="364"/>
      <c r="E4" s="364"/>
      <c r="F4" s="364"/>
      <c r="G4" s="364"/>
      <c r="H4" s="32"/>
      <c r="O4" s="280"/>
      <c r="P4" s="280"/>
      <c r="Q4" s="1"/>
    </row>
    <row r="5" spans="3:18" ht="21.75" customHeight="1">
      <c r="C5" s="3" t="s">
        <v>151</v>
      </c>
      <c r="D5" s="3" t="s">
        <v>152</v>
      </c>
      <c r="E5" s="3" t="s">
        <v>165</v>
      </c>
      <c r="F5" s="355"/>
      <c r="G5" s="356"/>
      <c r="H5" s="355" t="s">
        <v>4</v>
      </c>
      <c r="I5" s="356"/>
      <c r="O5" s="286"/>
      <c r="P5" s="287"/>
      <c r="Q5" s="1"/>
      <c r="R5" s="399" t="s">
        <v>533</v>
      </c>
    </row>
    <row r="6" spans="3:18" ht="16.5" thickBot="1">
      <c r="C6" s="4" t="s">
        <v>150</v>
      </c>
      <c r="D6" s="4" t="s">
        <v>155</v>
      </c>
      <c r="E6" s="4" t="s">
        <v>150</v>
      </c>
      <c r="F6" s="358" t="s">
        <v>5</v>
      </c>
      <c r="G6" s="359"/>
      <c r="H6" s="358" t="s">
        <v>6</v>
      </c>
      <c r="I6" s="359"/>
      <c r="N6" s="11" t="s">
        <v>225</v>
      </c>
      <c r="O6" s="56" t="s">
        <v>229</v>
      </c>
      <c r="P6" s="57" t="s">
        <v>4</v>
      </c>
      <c r="Q6" s="1"/>
      <c r="R6" s="400"/>
    </row>
    <row r="7" spans="3:17" ht="16.5" thickBot="1">
      <c r="C7" s="5"/>
      <c r="D7" s="5"/>
      <c r="E7" s="5"/>
      <c r="F7" s="5"/>
      <c r="G7" s="5"/>
      <c r="H7" s="360" t="s">
        <v>7</v>
      </c>
      <c r="I7" s="360"/>
      <c r="O7" s="27"/>
      <c r="P7" s="1"/>
      <c r="Q7" s="1"/>
    </row>
    <row r="8" spans="1:18" ht="15">
      <c r="A8" s="31"/>
      <c r="C8" s="107">
        <v>710020</v>
      </c>
      <c r="D8" s="115">
        <f aca="true" t="shared" si="0" ref="D8:D39">$D$1</f>
        <v>99999</v>
      </c>
      <c r="E8" s="45" t="s">
        <v>472</v>
      </c>
      <c r="F8" s="398" t="s">
        <v>474</v>
      </c>
      <c r="G8" s="398"/>
      <c r="H8" s="40"/>
      <c r="I8" s="92">
        <v>0</v>
      </c>
      <c r="K8" t="str">
        <f>IF(I8&gt;1,"D","C")</f>
        <v>C</v>
      </c>
      <c r="L8" s="284">
        <f>IF(K8="C",-I8,I8)</f>
        <v>0</v>
      </c>
      <c r="M8" s="270"/>
      <c r="O8" s="27">
        <v>924951</v>
      </c>
      <c r="P8" s="28">
        <f>-I8</f>
        <v>0</v>
      </c>
      <c r="Q8" s="1"/>
      <c r="R8" s="295"/>
    </row>
    <row r="9" spans="1:18" ht="15">
      <c r="A9" s="31"/>
      <c r="C9" s="110"/>
      <c r="D9" s="93">
        <f t="shared" si="0"/>
        <v>99999</v>
      </c>
      <c r="E9" s="257" t="s">
        <v>473</v>
      </c>
      <c r="F9" s="248" t="s">
        <v>475</v>
      </c>
      <c r="G9" s="248"/>
      <c r="H9" s="72"/>
      <c r="I9" s="94">
        <v>0</v>
      </c>
      <c r="K9" t="str">
        <f>IF(I9&gt;1,"D","C")</f>
        <v>C</v>
      </c>
      <c r="L9" s="284">
        <f>IF(K9="C",-I9,I9)</f>
        <v>0</v>
      </c>
      <c r="M9" s="270"/>
      <c r="O9" s="27">
        <v>924951</v>
      </c>
      <c r="P9" s="28">
        <f>-I9</f>
        <v>0</v>
      </c>
      <c r="Q9" s="1"/>
      <c r="R9" s="296"/>
    </row>
    <row r="10" spans="1:18" ht="15">
      <c r="A10" s="31"/>
      <c r="C10" s="110"/>
      <c r="D10" s="93">
        <f t="shared" si="0"/>
        <v>99999</v>
      </c>
      <c r="E10" s="16" t="s">
        <v>237</v>
      </c>
      <c r="F10" s="381" t="s">
        <v>238</v>
      </c>
      <c r="G10" s="382"/>
      <c r="H10" s="72"/>
      <c r="I10" s="94">
        <v>0</v>
      </c>
      <c r="K10" t="str">
        <f>IF(I10&gt;1,"D","C")</f>
        <v>C</v>
      </c>
      <c r="L10" s="284">
        <f>IF(K10="C",-I10,I10)</f>
        <v>0</v>
      </c>
      <c r="M10" s="270"/>
      <c r="O10" s="27">
        <v>924951</v>
      </c>
      <c r="P10" s="28">
        <f>-I10</f>
        <v>0</v>
      </c>
      <c r="Q10" s="1"/>
      <c r="R10" s="296"/>
    </row>
    <row r="11" spans="1:18" ht="15">
      <c r="A11" s="31"/>
      <c r="C11" s="110">
        <v>710020</v>
      </c>
      <c r="D11" s="93">
        <f t="shared" si="0"/>
        <v>99999</v>
      </c>
      <c r="E11" s="24" t="s">
        <v>166</v>
      </c>
      <c r="F11" s="396" t="s">
        <v>8</v>
      </c>
      <c r="G11" s="397"/>
      <c r="H11" s="72"/>
      <c r="I11" s="94">
        <v>0</v>
      </c>
      <c r="K11" t="str">
        <f aca="true" t="shared" si="1" ref="K11:K58">IF(I11&gt;1,"D","C")</f>
        <v>C</v>
      </c>
      <c r="L11" s="284">
        <f>IF(K11="C",-I11,I11)</f>
        <v>0</v>
      </c>
      <c r="M11" s="270"/>
      <c r="O11" s="27">
        <v>924951</v>
      </c>
      <c r="P11" s="28">
        <f>-I11</f>
        <v>0</v>
      </c>
      <c r="Q11" s="1"/>
      <c r="R11" s="296"/>
    </row>
    <row r="12" spans="3:18" ht="15">
      <c r="C12" s="108">
        <v>720000</v>
      </c>
      <c r="D12" s="93">
        <f t="shared" si="0"/>
        <v>99999</v>
      </c>
      <c r="E12" s="16" t="s">
        <v>167</v>
      </c>
      <c r="F12" s="390" t="s">
        <v>9</v>
      </c>
      <c r="G12" s="391"/>
      <c r="H12" s="41"/>
      <c r="I12" s="94">
        <v>0</v>
      </c>
      <c r="K12" t="str">
        <f t="shared" si="1"/>
        <v>C</v>
      </c>
      <c r="L12" s="284">
        <f>IF(K12="C",-I12,I12)</f>
        <v>0</v>
      </c>
      <c r="M12" s="270"/>
      <c r="O12" s="27">
        <v>924953</v>
      </c>
      <c r="P12" s="28">
        <f aca="true" t="shared" si="2" ref="P12:P58">-I12</f>
        <v>0</v>
      </c>
      <c r="Q12" s="1"/>
      <c r="R12" s="296"/>
    </row>
    <row r="13" spans="3:18" ht="15">
      <c r="C13" s="108">
        <v>739000</v>
      </c>
      <c r="D13" s="93">
        <f t="shared" si="0"/>
        <v>99999</v>
      </c>
      <c r="E13" s="16" t="s">
        <v>168</v>
      </c>
      <c r="F13" s="386" t="s">
        <v>10</v>
      </c>
      <c r="G13" s="387"/>
      <c r="H13" s="41"/>
      <c r="I13" s="94">
        <v>0</v>
      </c>
      <c r="K13" t="str">
        <f t="shared" si="1"/>
        <v>C</v>
      </c>
      <c r="L13" s="284">
        <f aca="true" t="shared" si="3" ref="L13:L58">IF(K13="C",-I13,I13)</f>
        <v>0</v>
      </c>
      <c r="M13" s="270"/>
      <c r="O13" s="27">
        <v>924955</v>
      </c>
      <c r="P13" s="28">
        <f t="shared" si="2"/>
        <v>0</v>
      </c>
      <c r="Q13" s="1"/>
      <c r="R13" s="296"/>
    </row>
    <row r="14" spans="3:18" ht="15">
      <c r="C14" s="108">
        <v>739010</v>
      </c>
      <c r="D14" s="93">
        <f t="shared" si="0"/>
        <v>99999</v>
      </c>
      <c r="E14" s="16" t="s">
        <v>169</v>
      </c>
      <c r="F14" s="381" t="s">
        <v>11</v>
      </c>
      <c r="G14" s="382"/>
      <c r="H14" s="41"/>
      <c r="I14" s="94">
        <v>0</v>
      </c>
      <c r="K14" t="str">
        <f t="shared" si="1"/>
        <v>C</v>
      </c>
      <c r="L14" s="284">
        <f t="shared" si="3"/>
        <v>0</v>
      </c>
      <c r="M14" s="270"/>
      <c r="O14" s="27">
        <v>924955</v>
      </c>
      <c r="P14" s="28">
        <f t="shared" si="2"/>
        <v>0</v>
      </c>
      <c r="Q14" s="1"/>
      <c r="R14" s="296"/>
    </row>
    <row r="15" spans="3:18" ht="15">
      <c r="C15" s="108">
        <v>739020</v>
      </c>
      <c r="D15" s="93">
        <f t="shared" si="0"/>
        <v>99999</v>
      </c>
      <c r="E15" s="16" t="s">
        <v>170</v>
      </c>
      <c r="F15" s="381" t="s">
        <v>153</v>
      </c>
      <c r="G15" s="382"/>
      <c r="H15" s="41"/>
      <c r="I15" s="94">
        <v>0</v>
      </c>
      <c r="K15" t="str">
        <f t="shared" si="1"/>
        <v>C</v>
      </c>
      <c r="L15" s="284">
        <f t="shared" si="3"/>
        <v>0</v>
      </c>
      <c r="M15" s="270"/>
      <c r="O15" s="27">
        <v>924955</v>
      </c>
      <c r="P15" s="28">
        <f t="shared" si="2"/>
        <v>0</v>
      </c>
      <c r="Q15" s="1"/>
      <c r="R15" s="296"/>
    </row>
    <row r="16" spans="3:18" ht="15">
      <c r="C16" s="108">
        <v>739030</v>
      </c>
      <c r="D16" s="93">
        <f t="shared" si="0"/>
        <v>99999</v>
      </c>
      <c r="E16" s="16" t="s">
        <v>171</v>
      </c>
      <c r="F16" s="381" t="s">
        <v>154</v>
      </c>
      <c r="G16" s="382"/>
      <c r="H16" s="41"/>
      <c r="I16" s="94">
        <v>0</v>
      </c>
      <c r="K16" t="str">
        <f t="shared" si="1"/>
        <v>C</v>
      </c>
      <c r="L16" s="284">
        <f t="shared" si="3"/>
        <v>0</v>
      </c>
      <c r="M16" s="270"/>
      <c r="O16" s="27">
        <v>924955</v>
      </c>
      <c r="P16" s="28">
        <f t="shared" si="2"/>
        <v>0</v>
      </c>
      <c r="Q16" s="1"/>
      <c r="R16" s="296"/>
    </row>
    <row r="17" spans="3:18" ht="15">
      <c r="C17" s="109">
        <v>739040</v>
      </c>
      <c r="D17" s="93">
        <f t="shared" si="0"/>
        <v>99999</v>
      </c>
      <c r="E17" s="16" t="s">
        <v>172</v>
      </c>
      <c r="F17" s="381" t="s">
        <v>12</v>
      </c>
      <c r="G17" s="382"/>
      <c r="H17" s="41"/>
      <c r="I17" s="94">
        <v>0</v>
      </c>
      <c r="K17" t="str">
        <f t="shared" si="1"/>
        <v>C</v>
      </c>
      <c r="L17" s="284">
        <f t="shared" si="3"/>
        <v>0</v>
      </c>
      <c r="M17" s="270"/>
      <c r="O17" s="27">
        <v>924955</v>
      </c>
      <c r="P17" s="28">
        <f t="shared" si="2"/>
        <v>0</v>
      </c>
      <c r="Q17" s="1"/>
      <c r="R17" s="296"/>
    </row>
    <row r="18" spans="3:18" ht="15">
      <c r="C18" s="109">
        <v>739050</v>
      </c>
      <c r="D18" s="96">
        <f t="shared" si="0"/>
        <v>99999</v>
      </c>
      <c r="E18" s="16" t="s">
        <v>173</v>
      </c>
      <c r="F18" s="381" t="s">
        <v>226</v>
      </c>
      <c r="G18" s="382"/>
      <c r="H18" s="49"/>
      <c r="I18" s="94">
        <v>0</v>
      </c>
      <c r="K18" t="str">
        <f t="shared" si="1"/>
        <v>C</v>
      </c>
      <c r="L18" s="284">
        <f t="shared" si="3"/>
        <v>0</v>
      </c>
      <c r="M18" s="270"/>
      <c r="O18" s="27">
        <v>924955</v>
      </c>
      <c r="P18" s="28">
        <f t="shared" si="2"/>
        <v>0</v>
      </c>
      <c r="Q18" s="1"/>
      <c r="R18" s="296"/>
    </row>
    <row r="19" spans="3:18" ht="15">
      <c r="C19" s="110">
        <v>543952</v>
      </c>
      <c r="D19" s="93">
        <f t="shared" si="0"/>
        <v>99999</v>
      </c>
      <c r="E19" s="24" t="s">
        <v>174</v>
      </c>
      <c r="F19" s="51" t="s">
        <v>175</v>
      </c>
      <c r="G19" s="52"/>
      <c r="H19" s="49"/>
      <c r="I19" s="95">
        <v>0</v>
      </c>
      <c r="K19" t="str">
        <f t="shared" si="1"/>
        <v>C</v>
      </c>
      <c r="L19" s="284">
        <f t="shared" si="3"/>
        <v>0</v>
      </c>
      <c r="M19" s="270"/>
      <c r="O19" s="27">
        <v>924951</v>
      </c>
      <c r="P19" s="28">
        <f t="shared" si="2"/>
        <v>0</v>
      </c>
      <c r="Q19" s="1"/>
      <c r="R19" s="296"/>
    </row>
    <row r="20" spans="3:18" ht="15">
      <c r="C20" s="109">
        <v>543953</v>
      </c>
      <c r="D20" s="96">
        <f t="shared" si="0"/>
        <v>99999</v>
      </c>
      <c r="E20" s="16" t="s">
        <v>176</v>
      </c>
      <c r="F20" s="50" t="s">
        <v>177</v>
      </c>
      <c r="G20" s="37"/>
      <c r="H20" s="49"/>
      <c r="I20" s="97">
        <v>0</v>
      </c>
      <c r="K20" t="str">
        <f t="shared" si="1"/>
        <v>C</v>
      </c>
      <c r="L20" s="284">
        <f t="shared" si="3"/>
        <v>0</v>
      </c>
      <c r="M20" s="270"/>
      <c r="O20" s="27">
        <v>924951</v>
      </c>
      <c r="P20" s="28">
        <f t="shared" si="2"/>
        <v>0</v>
      </c>
      <c r="Q20" s="1"/>
      <c r="R20" s="296"/>
    </row>
    <row r="21" spans="3:18" ht="15.75" thickBot="1">
      <c r="C21" s="111">
        <v>739080</v>
      </c>
      <c r="D21" s="98">
        <f t="shared" si="0"/>
        <v>99999</v>
      </c>
      <c r="E21" s="25" t="s">
        <v>178</v>
      </c>
      <c r="F21" s="394" t="s">
        <v>179</v>
      </c>
      <c r="G21" s="395"/>
      <c r="H21" s="42"/>
      <c r="I21" s="99">
        <v>0</v>
      </c>
      <c r="K21" t="str">
        <f t="shared" si="1"/>
        <v>C</v>
      </c>
      <c r="L21" s="284">
        <f t="shared" si="3"/>
        <v>0</v>
      </c>
      <c r="M21" s="270"/>
      <c r="O21" s="27">
        <v>924955</v>
      </c>
      <c r="P21" s="28">
        <f t="shared" si="2"/>
        <v>0</v>
      </c>
      <c r="Q21" s="1"/>
      <c r="R21" s="296"/>
    </row>
    <row r="22" spans="3:18" ht="15">
      <c r="C22" s="29">
        <v>111400</v>
      </c>
      <c r="D22" s="93">
        <f t="shared" si="0"/>
        <v>99999</v>
      </c>
      <c r="E22" s="24" t="s">
        <v>180</v>
      </c>
      <c r="F22" s="405" t="s">
        <v>14</v>
      </c>
      <c r="G22" s="406"/>
      <c r="H22" s="43"/>
      <c r="I22" s="95">
        <v>0</v>
      </c>
      <c r="K22" t="str">
        <f t="shared" si="1"/>
        <v>C</v>
      </c>
      <c r="L22" s="284">
        <f t="shared" si="3"/>
        <v>0</v>
      </c>
      <c r="M22" s="270"/>
      <c r="O22" s="27">
        <v>946956</v>
      </c>
      <c r="P22" s="28">
        <f t="shared" si="2"/>
        <v>0</v>
      </c>
      <c r="Q22" s="1"/>
      <c r="R22" s="296"/>
    </row>
    <row r="23" spans="3:18" ht="15">
      <c r="C23" s="63">
        <v>111500</v>
      </c>
      <c r="D23" s="93">
        <f t="shared" si="0"/>
        <v>99999</v>
      </c>
      <c r="E23" s="16" t="s">
        <v>181</v>
      </c>
      <c r="F23" s="381" t="s">
        <v>17</v>
      </c>
      <c r="G23" s="382"/>
      <c r="H23" s="41"/>
      <c r="I23" s="95">
        <v>0</v>
      </c>
      <c r="K23" t="str">
        <f t="shared" si="1"/>
        <v>C</v>
      </c>
      <c r="L23" s="284">
        <f t="shared" si="3"/>
        <v>0</v>
      </c>
      <c r="M23" s="270"/>
      <c r="O23" s="27">
        <v>946956</v>
      </c>
      <c r="P23" s="28">
        <f t="shared" si="2"/>
        <v>0</v>
      </c>
      <c r="Q23" s="1"/>
      <c r="R23" s="296"/>
    </row>
    <row r="24" spans="3:18" ht="15">
      <c r="C24" s="63">
        <v>111600</v>
      </c>
      <c r="D24" s="93">
        <f t="shared" si="0"/>
        <v>99999</v>
      </c>
      <c r="E24" s="16" t="s">
        <v>182</v>
      </c>
      <c r="F24" s="390" t="s">
        <v>15</v>
      </c>
      <c r="G24" s="391"/>
      <c r="H24" s="41"/>
      <c r="I24" s="95">
        <v>0</v>
      </c>
      <c r="K24" t="str">
        <f t="shared" si="1"/>
        <v>C</v>
      </c>
      <c r="L24" s="284">
        <f t="shared" si="3"/>
        <v>0</v>
      </c>
      <c r="M24" s="270"/>
      <c r="O24" s="27">
        <v>946956</v>
      </c>
      <c r="P24" s="28">
        <f t="shared" si="2"/>
        <v>0</v>
      </c>
      <c r="Q24" s="1"/>
      <c r="R24" s="296"/>
    </row>
    <row r="25" spans="3:18" ht="15">
      <c r="C25" s="87">
        <v>111200</v>
      </c>
      <c r="D25" s="93">
        <f t="shared" si="0"/>
        <v>99999</v>
      </c>
      <c r="E25" s="16" t="s">
        <v>183</v>
      </c>
      <c r="F25" s="392" t="s">
        <v>13</v>
      </c>
      <c r="G25" s="393"/>
      <c r="H25" s="41"/>
      <c r="I25" s="95">
        <v>0</v>
      </c>
      <c r="K25" t="str">
        <f t="shared" si="1"/>
        <v>C</v>
      </c>
      <c r="L25" s="284">
        <f t="shared" si="3"/>
        <v>0</v>
      </c>
      <c r="M25" s="270"/>
      <c r="O25" s="27">
        <v>946956</v>
      </c>
      <c r="P25" s="28">
        <f t="shared" si="2"/>
        <v>0</v>
      </c>
      <c r="Q25" s="1"/>
      <c r="R25" s="296"/>
    </row>
    <row r="26" spans="3:18" ht="15">
      <c r="C26" s="87">
        <v>111100</v>
      </c>
      <c r="D26" s="93">
        <f t="shared" si="0"/>
        <v>99999</v>
      </c>
      <c r="E26" s="16" t="s">
        <v>184</v>
      </c>
      <c r="F26" s="47" t="s">
        <v>216</v>
      </c>
      <c r="G26" s="48"/>
      <c r="H26" s="41"/>
      <c r="I26" s="95">
        <v>0</v>
      </c>
      <c r="K26" t="str">
        <f t="shared" si="1"/>
        <v>C</v>
      </c>
      <c r="L26" s="284">
        <f t="shared" si="3"/>
        <v>0</v>
      </c>
      <c r="M26" s="270"/>
      <c r="O26" s="27">
        <v>946956</v>
      </c>
      <c r="P26" s="28">
        <f t="shared" si="2"/>
        <v>0</v>
      </c>
      <c r="Q26" s="1"/>
      <c r="R26" s="296"/>
    </row>
    <row r="27" spans="3:18" ht="15">
      <c r="C27" s="87">
        <v>111300</v>
      </c>
      <c r="D27" s="93">
        <f t="shared" si="0"/>
        <v>99999</v>
      </c>
      <c r="E27" s="16" t="s">
        <v>185</v>
      </c>
      <c r="F27" s="381" t="s">
        <v>16</v>
      </c>
      <c r="G27" s="382"/>
      <c r="H27" s="41"/>
      <c r="I27" s="95">
        <v>0</v>
      </c>
      <c r="K27" t="str">
        <f t="shared" si="1"/>
        <v>C</v>
      </c>
      <c r="L27" s="284">
        <f t="shared" si="3"/>
        <v>0</v>
      </c>
      <c r="M27" s="270"/>
      <c r="O27" s="27">
        <v>946956</v>
      </c>
      <c r="P27" s="28">
        <f t="shared" si="2"/>
        <v>0</v>
      </c>
      <c r="Q27" s="1"/>
      <c r="R27" s="296"/>
    </row>
    <row r="28" spans="3:18" ht="15">
      <c r="C28" s="87">
        <v>111700</v>
      </c>
      <c r="D28" s="93">
        <f t="shared" si="0"/>
        <v>99999</v>
      </c>
      <c r="E28" s="16" t="s">
        <v>186</v>
      </c>
      <c r="F28" s="390" t="s">
        <v>187</v>
      </c>
      <c r="G28" s="391"/>
      <c r="H28" s="41"/>
      <c r="I28" s="95">
        <v>0</v>
      </c>
      <c r="K28" t="str">
        <f t="shared" si="1"/>
        <v>C</v>
      </c>
      <c r="L28" s="284">
        <f t="shared" si="3"/>
        <v>0</v>
      </c>
      <c r="M28" s="270"/>
      <c r="O28" s="27">
        <v>946956</v>
      </c>
      <c r="P28" s="28">
        <f t="shared" si="2"/>
        <v>0</v>
      </c>
      <c r="Q28" s="1"/>
      <c r="R28" s="296"/>
    </row>
    <row r="29" spans="3:18" ht="15">
      <c r="C29" s="87">
        <v>138100</v>
      </c>
      <c r="D29" s="93">
        <f t="shared" si="0"/>
        <v>99999</v>
      </c>
      <c r="E29" s="16" t="s">
        <v>188</v>
      </c>
      <c r="F29" s="381" t="s">
        <v>18</v>
      </c>
      <c r="G29" s="382"/>
      <c r="H29" s="41"/>
      <c r="I29" s="95">
        <v>0</v>
      </c>
      <c r="K29" t="str">
        <f t="shared" si="1"/>
        <v>C</v>
      </c>
      <c r="L29" s="284">
        <f t="shared" si="3"/>
        <v>0</v>
      </c>
      <c r="M29" s="270"/>
      <c r="O29" s="27">
        <v>946956</v>
      </c>
      <c r="P29" s="28">
        <f t="shared" si="2"/>
        <v>0</v>
      </c>
      <c r="Q29" s="1"/>
      <c r="R29" s="296"/>
    </row>
    <row r="30" spans="3:18" ht="15">
      <c r="C30" s="87">
        <v>133100</v>
      </c>
      <c r="D30" s="93">
        <f t="shared" si="0"/>
        <v>99999</v>
      </c>
      <c r="E30" s="16" t="s">
        <v>189</v>
      </c>
      <c r="F30" s="381" t="s">
        <v>20</v>
      </c>
      <c r="G30" s="382"/>
      <c r="H30" s="41"/>
      <c r="I30" s="95">
        <v>0</v>
      </c>
      <c r="K30" t="str">
        <f t="shared" si="1"/>
        <v>C</v>
      </c>
      <c r="L30" s="284">
        <f t="shared" si="3"/>
        <v>0</v>
      </c>
      <c r="M30" s="270"/>
      <c r="O30" s="27">
        <v>946956</v>
      </c>
      <c r="P30" s="28">
        <f t="shared" si="2"/>
        <v>0</v>
      </c>
      <c r="Q30" s="1"/>
      <c r="R30" s="296"/>
    </row>
    <row r="31" spans="3:18" ht="15">
      <c r="C31" s="87">
        <v>138110</v>
      </c>
      <c r="D31" s="93">
        <f t="shared" si="0"/>
        <v>99999</v>
      </c>
      <c r="E31" s="16" t="s">
        <v>190</v>
      </c>
      <c r="F31" s="381" t="s">
        <v>19</v>
      </c>
      <c r="G31" s="382"/>
      <c r="H31" s="41"/>
      <c r="I31" s="95">
        <v>0</v>
      </c>
      <c r="K31" t="str">
        <f t="shared" si="1"/>
        <v>C</v>
      </c>
      <c r="L31" s="284">
        <f t="shared" si="3"/>
        <v>0</v>
      </c>
      <c r="M31" s="270"/>
      <c r="O31" s="27">
        <v>946956</v>
      </c>
      <c r="P31" s="28">
        <f t="shared" si="2"/>
        <v>0</v>
      </c>
      <c r="Q31" s="1"/>
      <c r="R31" s="296"/>
    </row>
    <row r="32" spans="3:18" ht="15">
      <c r="C32" s="87">
        <v>138120</v>
      </c>
      <c r="D32" s="93">
        <f t="shared" si="0"/>
        <v>99999</v>
      </c>
      <c r="E32" s="16" t="s">
        <v>191</v>
      </c>
      <c r="F32" s="388" t="s">
        <v>21</v>
      </c>
      <c r="G32" s="389"/>
      <c r="H32" s="41"/>
      <c r="I32" s="95">
        <v>0</v>
      </c>
      <c r="K32" t="str">
        <f t="shared" si="1"/>
        <v>C</v>
      </c>
      <c r="L32" s="284">
        <f t="shared" si="3"/>
        <v>0</v>
      </c>
      <c r="M32" s="270"/>
      <c r="O32" s="27">
        <v>946956</v>
      </c>
      <c r="P32" s="28">
        <f t="shared" si="2"/>
        <v>0</v>
      </c>
      <c r="Q32" s="1"/>
      <c r="R32" s="296"/>
    </row>
    <row r="33" spans="3:18" ht="15">
      <c r="C33" s="87">
        <v>210000</v>
      </c>
      <c r="D33" s="93">
        <f t="shared" si="0"/>
        <v>99999</v>
      </c>
      <c r="E33" s="16" t="s">
        <v>192</v>
      </c>
      <c r="F33" s="388" t="s">
        <v>22</v>
      </c>
      <c r="G33" s="389"/>
      <c r="H33" s="41"/>
      <c r="I33" s="95">
        <v>0</v>
      </c>
      <c r="K33" t="str">
        <f t="shared" si="1"/>
        <v>C</v>
      </c>
      <c r="L33" s="284">
        <f t="shared" si="3"/>
        <v>0</v>
      </c>
      <c r="M33" s="270"/>
      <c r="O33" s="27">
        <v>946956</v>
      </c>
      <c r="P33" s="28">
        <f t="shared" si="2"/>
        <v>0</v>
      </c>
      <c r="Q33" s="1"/>
      <c r="R33" s="296"/>
    </row>
    <row r="34" spans="3:18" ht="15">
      <c r="C34" s="87">
        <v>220000</v>
      </c>
      <c r="D34" s="93">
        <f t="shared" si="0"/>
        <v>99999</v>
      </c>
      <c r="E34" s="16" t="s">
        <v>193</v>
      </c>
      <c r="F34" s="381" t="s">
        <v>23</v>
      </c>
      <c r="G34" s="382"/>
      <c r="H34" s="41"/>
      <c r="I34" s="95">
        <v>0</v>
      </c>
      <c r="K34" t="str">
        <f t="shared" si="1"/>
        <v>C</v>
      </c>
      <c r="L34" s="284">
        <f t="shared" si="3"/>
        <v>0</v>
      </c>
      <c r="M34" s="270"/>
      <c r="O34" s="27">
        <v>946956</v>
      </c>
      <c r="P34" s="28">
        <f t="shared" si="2"/>
        <v>0</v>
      </c>
      <c r="Q34" s="1"/>
      <c r="R34" s="296"/>
    </row>
    <row r="35" spans="3:18" ht="15">
      <c r="C35" s="87">
        <v>219010</v>
      </c>
      <c r="D35" s="93">
        <f t="shared" si="0"/>
        <v>99999</v>
      </c>
      <c r="E35" s="16" t="s">
        <v>194</v>
      </c>
      <c r="F35" s="36" t="s">
        <v>195</v>
      </c>
      <c r="G35" s="37"/>
      <c r="H35" s="41"/>
      <c r="I35" s="95">
        <v>0</v>
      </c>
      <c r="K35" t="str">
        <f t="shared" si="1"/>
        <v>C</v>
      </c>
      <c r="L35" s="284">
        <f t="shared" si="3"/>
        <v>0</v>
      </c>
      <c r="M35" s="270"/>
      <c r="O35" s="27">
        <v>946956</v>
      </c>
      <c r="P35" s="28">
        <f t="shared" si="2"/>
        <v>0</v>
      </c>
      <c r="Q35" s="1"/>
      <c r="R35" s="296"/>
    </row>
    <row r="36" spans="3:18" ht="15">
      <c r="C36" s="87">
        <v>216000</v>
      </c>
      <c r="D36" s="93">
        <f t="shared" si="0"/>
        <v>99999</v>
      </c>
      <c r="E36" s="16" t="s">
        <v>196</v>
      </c>
      <c r="F36" s="381" t="s">
        <v>27</v>
      </c>
      <c r="G36" s="382"/>
      <c r="H36" s="41"/>
      <c r="I36" s="95">
        <v>0</v>
      </c>
      <c r="K36" t="str">
        <f t="shared" si="1"/>
        <v>C</v>
      </c>
      <c r="L36" s="284">
        <f t="shared" si="3"/>
        <v>0</v>
      </c>
      <c r="M36" s="270"/>
      <c r="O36" s="27">
        <v>946957</v>
      </c>
      <c r="P36" s="28">
        <f t="shared" si="2"/>
        <v>0</v>
      </c>
      <c r="Q36" s="1"/>
      <c r="R36" s="296"/>
    </row>
    <row r="37" spans="3:18" ht="15">
      <c r="C37" s="87">
        <v>213020</v>
      </c>
      <c r="D37" s="93">
        <f t="shared" si="0"/>
        <v>99999</v>
      </c>
      <c r="E37" s="16" t="s">
        <v>197</v>
      </c>
      <c r="F37" s="381" t="s">
        <v>24</v>
      </c>
      <c r="G37" s="382"/>
      <c r="H37" s="41"/>
      <c r="I37" s="95">
        <v>0</v>
      </c>
      <c r="K37" t="str">
        <f t="shared" si="1"/>
        <v>C</v>
      </c>
      <c r="L37" s="284">
        <f t="shared" si="3"/>
        <v>0</v>
      </c>
      <c r="M37" s="270"/>
      <c r="O37" s="27">
        <v>946957</v>
      </c>
      <c r="P37" s="28">
        <f t="shared" si="2"/>
        <v>0</v>
      </c>
      <c r="Q37" s="1"/>
      <c r="R37" s="296"/>
    </row>
    <row r="38" spans="3:18" ht="15">
      <c r="C38" s="87">
        <v>215000</v>
      </c>
      <c r="D38" s="93">
        <f t="shared" si="0"/>
        <v>99999</v>
      </c>
      <c r="E38" s="16" t="s">
        <v>198</v>
      </c>
      <c r="F38" s="381" t="s">
        <v>26</v>
      </c>
      <c r="G38" s="382"/>
      <c r="H38" s="41"/>
      <c r="I38" s="95">
        <v>0</v>
      </c>
      <c r="K38" t="str">
        <f t="shared" si="1"/>
        <v>C</v>
      </c>
      <c r="L38" s="284">
        <f t="shared" si="3"/>
        <v>0</v>
      </c>
      <c r="M38" s="270"/>
      <c r="O38" s="27">
        <v>946956</v>
      </c>
      <c r="P38" s="28">
        <f t="shared" si="2"/>
        <v>0</v>
      </c>
      <c r="Q38" s="1"/>
      <c r="R38" s="296"/>
    </row>
    <row r="39" spans="3:18" ht="15">
      <c r="C39" s="87">
        <v>219030</v>
      </c>
      <c r="D39" s="93">
        <f t="shared" si="0"/>
        <v>99999</v>
      </c>
      <c r="E39" s="16" t="s">
        <v>199</v>
      </c>
      <c r="F39" s="1" t="s">
        <v>25</v>
      </c>
      <c r="G39" s="1"/>
      <c r="H39" s="41"/>
      <c r="I39" s="95">
        <v>0</v>
      </c>
      <c r="K39" t="str">
        <f t="shared" si="1"/>
        <v>C</v>
      </c>
      <c r="L39" s="284">
        <f t="shared" si="3"/>
        <v>0</v>
      </c>
      <c r="M39" s="270"/>
      <c r="O39" s="27">
        <v>946956</v>
      </c>
      <c r="P39" s="28">
        <f t="shared" si="2"/>
        <v>0</v>
      </c>
      <c r="Q39" s="1"/>
      <c r="R39" s="296"/>
    </row>
    <row r="40" spans="3:18" ht="15">
      <c r="C40" s="88">
        <v>413050</v>
      </c>
      <c r="D40" s="93">
        <f aca="true" t="shared" si="4" ref="D40:D58">$D$1</f>
        <v>99999</v>
      </c>
      <c r="E40" s="16" t="s">
        <v>201</v>
      </c>
      <c r="F40" s="381" t="s">
        <v>200</v>
      </c>
      <c r="G40" s="382"/>
      <c r="H40" s="41"/>
      <c r="I40" s="95">
        <v>0</v>
      </c>
      <c r="K40" t="str">
        <f t="shared" si="1"/>
        <v>C</v>
      </c>
      <c r="L40" s="284">
        <f t="shared" si="3"/>
        <v>0</v>
      </c>
      <c r="M40" s="270"/>
      <c r="O40" s="27">
        <v>946956</v>
      </c>
      <c r="P40" s="28">
        <f t="shared" si="2"/>
        <v>0</v>
      </c>
      <c r="Q40" s="1"/>
      <c r="R40" s="296"/>
    </row>
    <row r="41" spans="3:18" ht="15">
      <c r="C41" s="87">
        <v>422620</v>
      </c>
      <c r="D41" s="93">
        <f t="shared" si="4"/>
        <v>99999</v>
      </c>
      <c r="E41" s="16" t="s">
        <v>202</v>
      </c>
      <c r="F41" s="381" t="s">
        <v>28</v>
      </c>
      <c r="G41" s="382"/>
      <c r="H41" s="41"/>
      <c r="I41" s="95">
        <v>0</v>
      </c>
      <c r="K41" t="str">
        <f t="shared" si="1"/>
        <v>C</v>
      </c>
      <c r="L41" s="284">
        <f t="shared" si="3"/>
        <v>0</v>
      </c>
      <c r="M41" s="270"/>
      <c r="O41" s="27">
        <v>946956</v>
      </c>
      <c r="P41" s="28">
        <f t="shared" si="2"/>
        <v>0</v>
      </c>
      <c r="Q41" s="1"/>
      <c r="R41" s="296"/>
    </row>
    <row r="42" spans="3:18" ht="15">
      <c r="C42" s="87">
        <v>420050</v>
      </c>
      <c r="D42" s="93">
        <f t="shared" si="4"/>
        <v>99999</v>
      </c>
      <c r="E42" s="16" t="s">
        <v>203</v>
      </c>
      <c r="F42" s="381" t="s">
        <v>33</v>
      </c>
      <c r="G42" s="382"/>
      <c r="H42" s="41"/>
      <c r="I42" s="95">
        <v>0</v>
      </c>
      <c r="K42" t="str">
        <f t="shared" si="1"/>
        <v>C</v>
      </c>
      <c r="L42" s="284">
        <f t="shared" si="3"/>
        <v>0</v>
      </c>
      <c r="M42" s="270"/>
      <c r="O42" s="27">
        <v>946956</v>
      </c>
      <c r="P42" s="28">
        <f t="shared" si="2"/>
        <v>0</v>
      </c>
      <c r="Q42" s="1"/>
      <c r="R42" s="296"/>
    </row>
    <row r="43" spans="3:18" ht="15">
      <c r="C43" s="87">
        <v>413060</v>
      </c>
      <c r="D43" s="93">
        <f t="shared" si="4"/>
        <v>99999</v>
      </c>
      <c r="E43" s="16" t="s">
        <v>204</v>
      </c>
      <c r="F43" s="386" t="s">
        <v>29</v>
      </c>
      <c r="G43" s="387"/>
      <c r="H43" s="41"/>
      <c r="I43" s="95">
        <v>0</v>
      </c>
      <c r="K43" t="str">
        <f t="shared" si="1"/>
        <v>C</v>
      </c>
      <c r="L43" s="284">
        <f t="shared" si="3"/>
        <v>0</v>
      </c>
      <c r="M43" s="270"/>
      <c r="O43" s="27">
        <v>946956</v>
      </c>
      <c r="P43" s="28">
        <f t="shared" si="2"/>
        <v>0</v>
      </c>
      <c r="Q43" s="1"/>
      <c r="R43" s="296"/>
    </row>
    <row r="44" spans="3:18" ht="15">
      <c r="C44" s="87">
        <v>221000</v>
      </c>
      <c r="D44" s="93">
        <f t="shared" si="4"/>
        <v>99999</v>
      </c>
      <c r="E44" s="16" t="s">
        <v>205</v>
      </c>
      <c r="F44" s="381" t="s">
        <v>30</v>
      </c>
      <c r="G44" s="382"/>
      <c r="H44" s="41"/>
      <c r="I44" s="95">
        <v>0</v>
      </c>
      <c r="K44" t="str">
        <f t="shared" si="1"/>
        <v>C</v>
      </c>
      <c r="L44" s="284">
        <f t="shared" si="3"/>
        <v>0</v>
      </c>
      <c r="M44" s="270"/>
      <c r="O44" s="27">
        <v>946956</v>
      </c>
      <c r="P44" s="28">
        <f t="shared" si="2"/>
        <v>0</v>
      </c>
      <c r="Q44" s="1"/>
      <c r="R44" s="296"/>
    </row>
    <row r="45" spans="3:18" ht="15">
      <c r="C45" s="87">
        <v>413070</v>
      </c>
      <c r="D45" s="93">
        <f t="shared" si="4"/>
        <v>99999</v>
      </c>
      <c r="E45" s="16" t="s">
        <v>206</v>
      </c>
      <c r="F45" s="381" t="s">
        <v>31</v>
      </c>
      <c r="G45" s="382"/>
      <c r="H45" s="41"/>
      <c r="I45" s="95">
        <v>0</v>
      </c>
      <c r="K45" t="str">
        <f t="shared" si="1"/>
        <v>C</v>
      </c>
      <c r="L45" s="284">
        <f t="shared" si="3"/>
        <v>0</v>
      </c>
      <c r="M45" s="270"/>
      <c r="O45" s="27">
        <v>946956</v>
      </c>
      <c r="P45" s="28">
        <f t="shared" si="2"/>
        <v>0</v>
      </c>
      <c r="Q45" s="1"/>
      <c r="R45" s="296"/>
    </row>
    <row r="46" spans="3:18" ht="15">
      <c r="C46" s="87">
        <v>411020</v>
      </c>
      <c r="D46" s="93">
        <f t="shared" si="4"/>
        <v>99999</v>
      </c>
      <c r="E46" s="16" t="s">
        <v>207</v>
      </c>
      <c r="F46" s="381" t="s">
        <v>32</v>
      </c>
      <c r="G46" s="382"/>
      <c r="H46" s="41"/>
      <c r="I46" s="95">
        <v>0</v>
      </c>
      <c r="K46" t="str">
        <f t="shared" si="1"/>
        <v>C</v>
      </c>
      <c r="L46" s="284">
        <f t="shared" si="3"/>
        <v>0</v>
      </c>
      <c r="M46" s="270"/>
      <c r="O46" s="27">
        <v>946956</v>
      </c>
      <c r="P46" s="28">
        <f t="shared" si="2"/>
        <v>0</v>
      </c>
      <c r="Q46" s="1"/>
      <c r="R46" s="296"/>
    </row>
    <row r="47" spans="3:18" ht="15">
      <c r="C47" s="87">
        <v>420060</v>
      </c>
      <c r="D47" s="93">
        <f t="shared" si="4"/>
        <v>99999</v>
      </c>
      <c r="E47" s="16" t="s">
        <v>208</v>
      </c>
      <c r="F47" s="381" t="s">
        <v>37</v>
      </c>
      <c r="G47" s="382"/>
      <c r="H47" s="41"/>
      <c r="I47" s="95">
        <v>0</v>
      </c>
      <c r="K47" t="str">
        <f t="shared" si="1"/>
        <v>C</v>
      </c>
      <c r="L47" s="284">
        <f t="shared" si="3"/>
        <v>0</v>
      </c>
      <c r="M47" s="270"/>
      <c r="O47" s="27">
        <v>946956</v>
      </c>
      <c r="P47" s="28">
        <f t="shared" si="2"/>
        <v>0</v>
      </c>
      <c r="Q47" s="1"/>
      <c r="R47" s="296"/>
    </row>
    <row r="48" spans="3:18" ht="15">
      <c r="C48" s="87">
        <v>569010</v>
      </c>
      <c r="D48" s="93">
        <f t="shared" si="4"/>
        <v>99999</v>
      </c>
      <c r="E48" s="16" t="s">
        <v>209</v>
      </c>
      <c r="F48" s="381" t="s">
        <v>36</v>
      </c>
      <c r="G48" s="382"/>
      <c r="H48" s="41"/>
      <c r="I48" s="95">
        <v>0</v>
      </c>
      <c r="K48" t="str">
        <f t="shared" si="1"/>
        <v>C</v>
      </c>
      <c r="L48" s="284">
        <f t="shared" si="3"/>
        <v>0</v>
      </c>
      <c r="M48" s="270"/>
      <c r="O48" s="27">
        <v>946956</v>
      </c>
      <c r="P48" s="28">
        <f t="shared" si="2"/>
        <v>0</v>
      </c>
      <c r="Q48" s="1"/>
      <c r="R48" s="296"/>
    </row>
    <row r="49" spans="3:18" ht="15">
      <c r="C49" s="87">
        <v>569000</v>
      </c>
      <c r="D49" s="93">
        <f t="shared" si="4"/>
        <v>99999</v>
      </c>
      <c r="E49" s="16" t="s">
        <v>210</v>
      </c>
      <c r="F49" s="381" t="s">
        <v>35</v>
      </c>
      <c r="G49" s="382"/>
      <c r="H49" s="41"/>
      <c r="I49" s="95">
        <v>0</v>
      </c>
      <c r="K49" t="str">
        <f t="shared" si="1"/>
        <v>C</v>
      </c>
      <c r="L49" s="284">
        <f t="shared" si="3"/>
        <v>0</v>
      </c>
      <c r="M49" s="270"/>
      <c r="O49" s="27">
        <v>946956</v>
      </c>
      <c r="P49" s="28">
        <f t="shared" si="2"/>
        <v>0</v>
      </c>
      <c r="Q49" s="1"/>
      <c r="R49" s="296"/>
    </row>
    <row r="50" spans="3:18" ht="15">
      <c r="C50" s="87">
        <v>610040</v>
      </c>
      <c r="D50" s="93">
        <f t="shared" si="4"/>
        <v>99999</v>
      </c>
      <c r="E50" s="16" t="s">
        <v>211</v>
      </c>
      <c r="F50" s="381" t="s">
        <v>34</v>
      </c>
      <c r="G50" s="382"/>
      <c r="H50" s="41"/>
      <c r="I50" s="95">
        <v>0</v>
      </c>
      <c r="K50" t="str">
        <f t="shared" si="1"/>
        <v>C</v>
      </c>
      <c r="L50" s="284">
        <f t="shared" si="3"/>
        <v>0</v>
      </c>
      <c r="M50" s="270"/>
      <c r="O50" s="27">
        <v>946956</v>
      </c>
      <c r="P50" s="28">
        <f t="shared" si="2"/>
        <v>0</v>
      </c>
      <c r="Q50" s="1"/>
      <c r="R50" s="296"/>
    </row>
    <row r="51" spans="3:18" ht="15">
      <c r="C51" s="112">
        <v>111450</v>
      </c>
      <c r="D51" s="117">
        <f t="shared" si="4"/>
        <v>99999</v>
      </c>
      <c r="E51" s="46" t="s">
        <v>212</v>
      </c>
      <c r="F51" s="407" t="s">
        <v>213</v>
      </c>
      <c r="G51" s="408"/>
      <c r="H51" s="53"/>
      <c r="I51" s="95">
        <v>0</v>
      </c>
      <c r="K51" t="str">
        <f t="shared" si="1"/>
        <v>C</v>
      </c>
      <c r="L51" s="284">
        <f t="shared" si="3"/>
        <v>0</v>
      </c>
      <c r="M51" s="270"/>
      <c r="O51" s="27">
        <v>946956</v>
      </c>
      <c r="P51" s="28">
        <f t="shared" si="2"/>
        <v>0</v>
      </c>
      <c r="Q51" s="1"/>
      <c r="R51" s="296"/>
    </row>
    <row r="52" spans="3:18" ht="15.75" thickBot="1">
      <c r="C52" s="113">
        <v>411025</v>
      </c>
      <c r="D52" s="98">
        <f t="shared" si="4"/>
        <v>99999</v>
      </c>
      <c r="E52" s="25" t="s">
        <v>214</v>
      </c>
      <c r="F52" s="38" t="s">
        <v>215</v>
      </c>
      <c r="G52" s="39"/>
      <c r="H52" s="44"/>
      <c r="I52" s="119">
        <v>0</v>
      </c>
      <c r="K52" t="str">
        <f t="shared" si="1"/>
        <v>C</v>
      </c>
      <c r="L52" s="284">
        <f t="shared" si="3"/>
        <v>0</v>
      </c>
      <c r="M52" s="270"/>
      <c r="O52" s="27">
        <v>946956</v>
      </c>
      <c r="P52" s="28">
        <f t="shared" si="2"/>
        <v>0</v>
      </c>
      <c r="Q52" s="1"/>
      <c r="R52" s="296"/>
    </row>
    <row r="53" spans="3:18" ht="15">
      <c r="C53" s="88"/>
      <c r="D53" s="93">
        <f t="shared" si="4"/>
        <v>99999</v>
      </c>
      <c r="E53" s="24" t="s">
        <v>270</v>
      </c>
      <c r="F53" s="258" t="s">
        <v>476</v>
      </c>
      <c r="G53" s="259"/>
      <c r="H53" s="43"/>
      <c r="I53" s="116">
        <v>0</v>
      </c>
      <c r="K53" t="str">
        <f t="shared" si="1"/>
        <v>C</v>
      </c>
      <c r="L53" s="284">
        <f t="shared" si="3"/>
        <v>0</v>
      </c>
      <c r="M53" s="270"/>
      <c r="O53" s="27">
        <v>924951</v>
      </c>
      <c r="P53" s="28">
        <f t="shared" si="2"/>
        <v>0</v>
      </c>
      <c r="Q53" s="1"/>
      <c r="R53" s="296"/>
    </row>
    <row r="54" spans="3:18" ht="15">
      <c r="C54" s="114">
        <v>739470</v>
      </c>
      <c r="D54" s="93">
        <f t="shared" si="4"/>
        <v>99999</v>
      </c>
      <c r="E54" s="24" t="s">
        <v>217</v>
      </c>
      <c r="F54" s="396" t="s">
        <v>218</v>
      </c>
      <c r="G54" s="397"/>
      <c r="H54" s="54"/>
      <c r="I54" s="100">
        <v>0</v>
      </c>
      <c r="K54" t="str">
        <f t="shared" si="1"/>
        <v>C</v>
      </c>
      <c r="L54" s="284">
        <f t="shared" si="3"/>
        <v>0</v>
      </c>
      <c r="M54" s="270"/>
      <c r="O54" s="27">
        <v>924955</v>
      </c>
      <c r="P54" s="28">
        <f t="shared" si="2"/>
        <v>0</v>
      </c>
      <c r="Q54" s="1"/>
      <c r="R54" s="296"/>
    </row>
    <row r="55" spans="3:18" ht="15">
      <c r="C55" s="87">
        <v>599000</v>
      </c>
      <c r="D55" s="93">
        <f t="shared" si="4"/>
        <v>99999</v>
      </c>
      <c r="E55" s="16" t="s">
        <v>219</v>
      </c>
      <c r="F55" s="381" t="s">
        <v>38</v>
      </c>
      <c r="G55" s="382"/>
      <c r="H55" s="41"/>
      <c r="I55" s="95">
        <v>0</v>
      </c>
      <c r="K55" t="str">
        <f t="shared" si="1"/>
        <v>C</v>
      </c>
      <c r="L55" s="284">
        <f t="shared" si="3"/>
        <v>0</v>
      </c>
      <c r="M55" s="270"/>
      <c r="O55" s="27">
        <v>946956</v>
      </c>
      <c r="P55" s="28">
        <f t="shared" si="2"/>
        <v>0</v>
      </c>
      <c r="Q55" s="1"/>
      <c r="R55" s="296"/>
    </row>
    <row r="56" spans="3:18" ht="15">
      <c r="C56" s="87">
        <v>599010</v>
      </c>
      <c r="D56" s="93">
        <f t="shared" si="4"/>
        <v>99999</v>
      </c>
      <c r="E56" s="16" t="s">
        <v>220</v>
      </c>
      <c r="F56" s="381" t="s">
        <v>39</v>
      </c>
      <c r="G56" s="382"/>
      <c r="H56" s="41"/>
      <c r="I56" s="95">
        <v>0</v>
      </c>
      <c r="K56" t="str">
        <f t="shared" si="1"/>
        <v>C</v>
      </c>
      <c r="L56" s="284">
        <f t="shared" si="3"/>
        <v>0</v>
      </c>
      <c r="M56" s="270"/>
      <c r="O56" s="27">
        <v>946956</v>
      </c>
      <c r="P56" s="28">
        <f t="shared" si="2"/>
        <v>0</v>
      </c>
      <c r="Q56" s="1"/>
      <c r="R56" s="296"/>
    </row>
    <row r="57" spans="3:18" ht="15">
      <c r="C57" s="87">
        <v>599020</v>
      </c>
      <c r="D57" s="93">
        <f t="shared" si="4"/>
        <v>99999</v>
      </c>
      <c r="E57" s="16" t="s">
        <v>221</v>
      </c>
      <c r="F57" s="381" t="s">
        <v>40</v>
      </c>
      <c r="G57" s="382"/>
      <c r="H57" s="41"/>
      <c r="I57" s="95">
        <v>0</v>
      </c>
      <c r="K57" t="str">
        <f t="shared" si="1"/>
        <v>C</v>
      </c>
      <c r="L57" s="284">
        <f t="shared" si="3"/>
        <v>0</v>
      </c>
      <c r="M57" s="270"/>
      <c r="O57" s="27">
        <v>946956</v>
      </c>
      <c r="P57" s="28">
        <f t="shared" si="2"/>
        <v>0</v>
      </c>
      <c r="Q57" s="1"/>
      <c r="R57" s="296"/>
    </row>
    <row r="58" spans="3:19" ht="15.75">
      <c r="C58" s="87">
        <v>599030</v>
      </c>
      <c r="D58" s="93">
        <f t="shared" si="4"/>
        <v>99999</v>
      </c>
      <c r="E58" s="16" t="s">
        <v>222</v>
      </c>
      <c r="F58" s="381" t="s">
        <v>223</v>
      </c>
      <c r="G58" s="382"/>
      <c r="H58" s="41"/>
      <c r="I58" s="95">
        <v>0</v>
      </c>
      <c r="K58" t="str">
        <f t="shared" si="1"/>
        <v>C</v>
      </c>
      <c r="L58" s="284">
        <f t="shared" si="3"/>
        <v>0</v>
      </c>
      <c r="M58" s="270"/>
      <c r="N58" s="19"/>
      <c r="O58" s="27">
        <v>946956</v>
      </c>
      <c r="P58" s="28">
        <f t="shared" si="2"/>
        <v>0</v>
      </c>
      <c r="Q58" s="1"/>
      <c r="R58" s="296"/>
      <c r="S58" s="274">
        <f>SUM(P8:P58)</f>
        <v>0</v>
      </c>
    </row>
    <row r="59" spans="3:18" ht="16.5" thickBot="1">
      <c r="C59" s="89"/>
      <c r="D59" s="25"/>
      <c r="E59" s="101"/>
      <c r="F59" s="383" t="s">
        <v>156</v>
      </c>
      <c r="G59" s="384"/>
      <c r="H59" s="102"/>
      <c r="I59" s="103">
        <f>SUM(I8:I58)</f>
        <v>0</v>
      </c>
      <c r="K59" t="str">
        <f>IF(P59&gt;1,"D","C")</f>
        <v>C</v>
      </c>
      <c r="L59" s="284">
        <f>IF(K59="C",-P59,P59)</f>
        <v>0</v>
      </c>
      <c r="M59" s="270"/>
      <c r="N59" s="275" t="s">
        <v>233</v>
      </c>
      <c r="O59" s="10">
        <v>924951</v>
      </c>
      <c r="P59" s="276">
        <f>SUM(P8:P11)+P19+P20+P53</f>
        <v>0</v>
      </c>
      <c r="Q59" s="1"/>
      <c r="R59" s="297"/>
    </row>
    <row r="60" spans="3:17" ht="16.5" customHeight="1" thickTop="1">
      <c r="C60" s="7"/>
      <c r="D60" s="7"/>
      <c r="E60" s="7"/>
      <c r="F60" s="7"/>
      <c r="G60" s="8"/>
      <c r="H60" s="8"/>
      <c r="I60" s="1"/>
      <c r="K60" t="str">
        <f>IF(P60&gt;1,"D","C")</f>
        <v>C</v>
      </c>
      <c r="L60" s="284">
        <f>IF(K60="C",-P60,P60)</f>
        <v>0</v>
      </c>
      <c r="M60" s="270"/>
      <c r="N60" s="275" t="s">
        <v>234</v>
      </c>
      <c r="O60" s="10">
        <v>924953</v>
      </c>
      <c r="P60" s="276">
        <f>P12</f>
        <v>0</v>
      </c>
      <c r="Q60" s="1"/>
    </row>
    <row r="61" spans="3:17" ht="15">
      <c r="C61" s="7"/>
      <c r="D61" s="342" t="s">
        <v>235</v>
      </c>
      <c r="E61" s="342"/>
      <c r="F61" s="342"/>
      <c r="G61" s="342"/>
      <c r="H61" s="342"/>
      <c r="I61" s="342"/>
      <c r="K61" t="str">
        <f>IF(P61&gt;1,"D","C")</f>
        <v>C</v>
      </c>
      <c r="L61" s="284">
        <f>IF(K61="C",-P61,P61)</f>
        <v>0</v>
      </c>
      <c r="M61" s="270"/>
      <c r="N61" s="275" t="s">
        <v>231</v>
      </c>
      <c r="O61" s="10">
        <v>924955</v>
      </c>
      <c r="P61" s="276">
        <f>SUM(P13:P18)+P54+P21</f>
        <v>0</v>
      </c>
      <c r="Q61" s="1"/>
    </row>
    <row r="62" spans="1:17" ht="15.75">
      <c r="A62" s="1"/>
      <c r="C62" s="7"/>
      <c r="D62" s="7"/>
      <c r="E62" s="7"/>
      <c r="F62" s="7"/>
      <c r="G62" s="8"/>
      <c r="H62" s="8"/>
      <c r="I62" s="1"/>
      <c r="K62" t="str">
        <f>IF(P62&gt;1,"D","C")</f>
        <v>C</v>
      </c>
      <c r="L62" s="284">
        <f>IF(K62="C",-P62,P62)</f>
        <v>0</v>
      </c>
      <c r="M62" s="270"/>
      <c r="N62" s="275" t="s">
        <v>232</v>
      </c>
      <c r="O62" s="10">
        <v>946956</v>
      </c>
      <c r="P62" s="276">
        <f>SUM(P22:P35)+SUM(P38:P52)+SUM(P55:P58)</f>
        <v>0</v>
      </c>
      <c r="Q62" s="1"/>
    </row>
    <row r="63" spans="1:17" ht="15.75">
      <c r="A63" s="1"/>
      <c r="D63" s="300" t="s">
        <v>157</v>
      </c>
      <c r="E63" s="300"/>
      <c r="F63" s="333" t="s">
        <v>162</v>
      </c>
      <c r="G63" s="333"/>
      <c r="H63" s="333" t="s">
        <v>161</v>
      </c>
      <c r="I63" s="333"/>
      <c r="K63" t="str">
        <f>IF(P63&gt;1,"D","C")</f>
        <v>C</v>
      </c>
      <c r="L63" s="284">
        <f>IF(K63="C",-P63,P63)</f>
        <v>0</v>
      </c>
      <c r="M63" s="270"/>
      <c r="N63" s="275" t="s">
        <v>224</v>
      </c>
      <c r="O63" s="10">
        <v>946957</v>
      </c>
      <c r="P63" s="276">
        <f>P36+P37</f>
        <v>0</v>
      </c>
      <c r="Q63" s="1"/>
    </row>
    <row r="64" spans="1:19" ht="19.5" customHeight="1">
      <c r="A64" s="1"/>
      <c r="D64" s="334" t="str">
        <f>+F1</f>
        <v>Please choose your School</v>
      </c>
      <c r="E64" s="335"/>
      <c r="F64" s="34" t="s">
        <v>158</v>
      </c>
      <c r="G64" s="33"/>
      <c r="H64" s="34" t="s">
        <v>158</v>
      </c>
      <c r="I64" s="33"/>
      <c r="N64" s="10"/>
      <c r="O64" s="277" t="s">
        <v>230</v>
      </c>
      <c r="P64" s="278">
        <f>SUM(P59:P63)</f>
        <v>0</v>
      </c>
      <c r="Q64" s="1"/>
      <c r="S64" s="269">
        <f>S58-P64</f>
        <v>0</v>
      </c>
    </row>
    <row r="65" spans="1:17" ht="20.25" customHeight="1">
      <c r="A65" s="1"/>
      <c r="C65" s="62"/>
      <c r="D65" s="336"/>
      <c r="E65" s="337"/>
      <c r="F65" s="35" t="s">
        <v>159</v>
      </c>
      <c r="G65" s="65"/>
      <c r="H65" s="35" t="s">
        <v>159</v>
      </c>
      <c r="I65" s="65"/>
      <c r="Q65" s="1"/>
    </row>
    <row r="66" spans="1:17" ht="19.5" customHeight="1">
      <c r="A66" s="7"/>
      <c r="B66" s="7"/>
      <c r="D66" s="29"/>
      <c r="E66" s="30"/>
      <c r="F66" s="34" t="s">
        <v>160</v>
      </c>
      <c r="G66" s="33"/>
      <c r="H66" s="34" t="s">
        <v>160</v>
      </c>
      <c r="I66" s="33"/>
      <c r="Q66" s="1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2" ht="15">
      <c r="A96" s="7"/>
      <c r="B96" s="7"/>
    </row>
    <row r="97" spans="1:2" ht="15">
      <c r="A97" s="7"/>
      <c r="B97" s="7"/>
    </row>
    <row r="98" spans="1:2" ht="15">
      <c r="A98" s="7"/>
      <c r="B98" s="7"/>
    </row>
    <row r="99" spans="1:2" ht="15">
      <c r="A99" s="7"/>
      <c r="B99" s="7"/>
    </row>
    <row r="100" spans="1:18" ht="15">
      <c r="A100" s="7"/>
      <c r="B100" s="7"/>
      <c r="R100">
        <v>12</v>
      </c>
    </row>
    <row r="101" spans="7:9" ht="15.75">
      <c r="G101" s="86" t="s">
        <v>41</v>
      </c>
      <c r="H101" s="84" t="s">
        <v>261</v>
      </c>
      <c r="I101" s="85" t="s">
        <v>43</v>
      </c>
    </row>
    <row r="102" spans="7:9" ht="15">
      <c r="G102" s="6" t="s">
        <v>470</v>
      </c>
      <c r="H102" s="6"/>
      <c r="I102" s="10">
        <v>99999</v>
      </c>
    </row>
    <row r="103" spans="7:18" ht="15">
      <c r="G103" s="58" t="s">
        <v>44</v>
      </c>
      <c r="H103" s="22">
        <v>1000</v>
      </c>
      <c r="I103" s="14">
        <v>10130</v>
      </c>
      <c r="R103" t="s">
        <v>531</v>
      </c>
    </row>
    <row r="104" spans="7:18" ht="15">
      <c r="G104" s="58" t="s">
        <v>3</v>
      </c>
      <c r="H104" s="22">
        <v>1001</v>
      </c>
      <c r="I104" s="14">
        <v>10131</v>
      </c>
      <c r="R104" t="s">
        <v>531</v>
      </c>
    </row>
    <row r="105" spans="7:18" ht="15">
      <c r="G105" s="58" t="s">
        <v>163</v>
      </c>
      <c r="H105" s="22">
        <v>1002</v>
      </c>
      <c r="I105" s="14">
        <v>10132</v>
      </c>
      <c r="R105" t="s">
        <v>531</v>
      </c>
    </row>
    <row r="106" spans="7:18" ht="15">
      <c r="G106" s="58" t="s">
        <v>164</v>
      </c>
      <c r="H106" s="22">
        <v>1003</v>
      </c>
      <c r="I106" s="14">
        <v>10133</v>
      </c>
      <c r="R106" t="s">
        <v>531</v>
      </c>
    </row>
    <row r="107" spans="7:9" ht="15">
      <c r="G107" s="58"/>
      <c r="H107" s="22"/>
      <c r="I107" s="14"/>
    </row>
    <row r="108" spans="7:18" ht="15">
      <c r="G108" s="23" t="s">
        <v>258</v>
      </c>
      <c r="H108" s="23">
        <v>3520</v>
      </c>
      <c r="I108" s="66">
        <v>11094</v>
      </c>
      <c r="R108" t="s">
        <v>531</v>
      </c>
    </row>
    <row r="109" spans="7:18" ht="15">
      <c r="G109" s="23" t="s">
        <v>45</v>
      </c>
      <c r="H109" s="23">
        <v>3317</v>
      </c>
      <c r="I109" s="66">
        <v>10042</v>
      </c>
      <c r="R109" t="s">
        <v>531</v>
      </c>
    </row>
    <row r="110" spans="7:18" ht="15">
      <c r="G110" s="23" t="s">
        <v>46</v>
      </c>
      <c r="H110" s="23">
        <v>3300</v>
      </c>
      <c r="I110" s="66">
        <v>10040</v>
      </c>
      <c r="R110" t="s">
        <v>531</v>
      </c>
    </row>
    <row r="111" spans="7:18" ht="15">
      <c r="G111" s="23" t="s">
        <v>47</v>
      </c>
      <c r="H111" s="23">
        <v>3500</v>
      </c>
      <c r="I111" s="66">
        <v>10043</v>
      </c>
      <c r="R111" t="s">
        <v>531</v>
      </c>
    </row>
    <row r="112" spans="7:18" ht="15">
      <c r="G112" s="23" t="s">
        <v>48</v>
      </c>
      <c r="H112" s="23">
        <v>3514</v>
      </c>
      <c r="I112" s="66">
        <v>10117</v>
      </c>
      <c r="R112" t="s">
        <v>531</v>
      </c>
    </row>
    <row r="113" spans="7:18" ht="15">
      <c r="G113" s="23" t="s">
        <v>50</v>
      </c>
      <c r="H113" s="23">
        <v>2002</v>
      </c>
      <c r="I113" s="66">
        <v>10044</v>
      </c>
      <c r="R113" t="s">
        <v>531</v>
      </c>
    </row>
    <row r="114" spans="7:18" ht="15">
      <c r="G114" s="23" t="s">
        <v>1</v>
      </c>
      <c r="H114" s="23">
        <v>2079</v>
      </c>
      <c r="I114" s="66">
        <v>10128</v>
      </c>
      <c r="R114" t="s">
        <v>531</v>
      </c>
    </row>
    <row r="115" spans="7:18" ht="15">
      <c r="G115" s="23" t="s">
        <v>51</v>
      </c>
      <c r="H115" s="23">
        <v>2003</v>
      </c>
      <c r="I115" s="66">
        <v>10045</v>
      </c>
      <c r="R115" t="s">
        <v>531</v>
      </c>
    </row>
    <row r="116" spans="7:18" ht="15">
      <c r="G116" s="23" t="s">
        <v>52</v>
      </c>
      <c r="H116" s="23">
        <v>3511</v>
      </c>
      <c r="I116" s="66">
        <v>10115</v>
      </c>
      <c r="R116" t="s">
        <v>531</v>
      </c>
    </row>
    <row r="117" spans="7:18" ht="15">
      <c r="G117" s="23" t="s">
        <v>2</v>
      </c>
      <c r="H117" s="23">
        <v>3519</v>
      </c>
      <c r="I117" s="66">
        <v>10134</v>
      </c>
      <c r="R117" t="s">
        <v>531</v>
      </c>
    </row>
    <row r="118" spans="7:18" ht="15">
      <c r="G118" s="23" t="s">
        <v>53</v>
      </c>
      <c r="H118" s="23">
        <v>2008</v>
      </c>
      <c r="I118" s="66">
        <v>10047</v>
      </c>
      <c r="R118" t="s">
        <v>531</v>
      </c>
    </row>
    <row r="119" spans="7:18" ht="15">
      <c r="G119" s="23" t="s">
        <v>54</v>
      </c>
      <c r="H119" s="23">
        <v>2007</v>
      </c>
      <c r="I119" s="66">
        <v>10046</v>
      </c>
      <c r="R119" t="s">
        <v>531</v>
      </c>
    </row>
    <row r="120" spans="7:18" ht="15">
      <c r="G120" s="23" t="s">
        <v>55</v>
      </c>
      <c r="H120" s="23">
        <v>2009</v>
      </c>
      <c r="I120" s="66">
        <v>10048</v>
      </c>
      <c r="R120" t="s">
        <v>531</v>
      </c>
    </row>
    <row r="121" spans="7:18" ht="15">
      <c r="G121" s="23" t="s">
        <v>56</v>
      </c>
      <c r="H121" s="23">
        <v>2067</v>
      </c>
      <c r="I121" s="66">
        <v>10118</v>
      </c>
      <c r="R121" t="s">
        <v>531</v>
      </c>
    </row>
    <row r="122" spans="7:18" ht="15">
      <c r="G122" s="23" t="s">
        <v>57</v>
      </c>
      <c r="H122" s="23">
        <v>2010</v>
      </c>
      <c r="I122" s="66">
        <v>10049</v>
      </c>
      <c r="R122" t="s">
        <v>531</v>
      </c>
    </row>
    <row r="123" spans="7:18" ht="15">
      <c r="G123" s="23" t="s">
        <v>58</v>
      </c>
      <c r="H123" s="23">
        <v>3302</v>
      </c>
      <c r="I123" s="66">
        <v>10050</v>
      </c>
      <c r="R123" t="s">
        <v>531</v>
      </c>
    </row>
    <row r="124" spans="7:18" ht="15">
      <c r="G124" s="23" t="s">
        <v>59</v>
      </c>
      <c r="H124" s="23">
        <v>2011</v>
      </c>
      <c r="I124" s="66">
        <v>10051</v>
      </c>
      <c r="R124" t="s">
        <v>531</v>
      </c>
    </row>
    <row r="125" spans="7:18" ht="15">
      <c r="G125" s="23" t="s">
        <v>227</v>
      </c>
      <c r="H125" s="23">
        <v>3522</v>
      </c>
      <c r="I125" s="66">
        <v>10953</v>
      </c>
      <c r="R125" t="s">
        <v>531</v>
      </c>
    </row>
    <row r="126" spans="7:18" ht="15">
      <c r="G126" s="23" t="s">
        <v>60</v>
      </c>
      <c r="H126" s="23">
        <v>2014</v>
      </c>
      <c r="I126" s="66">
        <v>10054</v>
      </c>
      <c r="R126" t="s">
        <v>531</v>
      </c>
    </row>
    <row r="127" spans="7:18" ht="15">
      <c r="G127" s="23" t="s">
        <v>61</v>
      </c>
      <c r="H127" s="23">
        <v>2015</v>
      </c>
      <c r="I127" s="66">
        <v>10055</v>
      </c>
      <c r="R127" t="s">
        <v>531</v>
      </c>
    </row>
    <row r="128" spans="7:18" ht="15">
      <c r="G128" s="23" t="s">
        <v>62</v>
      </c>
      <c r="H128" s="23">
        <v>2016</v>
      </c>
      <c r="I128" s="66">
        <v>10056</v>
      </c>
      <c r="R128" t="s">
        <v>531</v>
      </c>
    </row>
    <row r="129" spans="7:18" ht="15">
      <c r="G129" s="23" t="s">
        <v>63</v>
      </c>
      <c r="H129" s="23">
        <v>2017</v>
      </c>
      <c r="I129" s="66">
        <v>10057</v>
      </c>
      <c r="R129" t="s">
        <v>531</v>
      </c>
    </row>
    <row r="130" spans="7:18" ht="15">
      <c r="G130" s="23" t="s">
        <v>64</v>
      </c>
      <c r="H130" s="23">
        <v>2073</v>
      </c>
      <c r="I130" s="66">
        <v>10083</v>
      </c>
      <c r="R130" t="s">
        <v>531</v>
      </c>
    </row>
    <row r="131" spans="7:18" ht="15">
      <c r="G131" s="23" t="s">
        <v>65</v>
      </c>
      <c r="H131" s="23">
        <v>2019</v>
      </c>
      <c r="I131" s="66">
        <v>10059</v>
      </c>
      <c r="R131" t="s">
        <v>531</v>
      </c>
    </row>
    <row r="132" spans="7:18" ht="15">
      <c r="G132" s="67" t="s">
        <v>66</v>
      </c>
      <c r="H132" s="68">
        <v>2018</v>
      </c>
      <c r="I132" s="69">
        <v>10058</v>
      </c>
      <c r="R132" t="s">
        <v>531</v>
      </c>
    </row>
    <row r="133" spans="7:18" ht="15">
      <c r="G133" s="68" t="s">
        <v>67</v>
      </c>
      <c r="H133" s="68">
        <v>2021</v>
      </c>
      <c r="I133" s="69">
        <v>10061</v>
      </c>
      <c r="R133" t="s">
        <v>531</v>
      </c>
    </row>
    <row r="134" spans="7:18" ht="15">
      <c r="G134" s="68" t="s">
        <v>68</v>
      </c>
      <c r="H134" s="68">
        <v>5200</v>
      </c>
      <c r="I134" s="69">
        <v>10060</v>
      </c>
      <c r="R134" t="s">
        <v>531</v>
      </c>
    </row>
    <row r="135" spans="7:18" ht="15">
      <c r="G135" s="68" t="s">
        <v>69</v>
      </c>
      <c r="H135" s="68">
        <v>2023</v>
      </c>
      <c r="I135" s="69">
        <v>10063</v>
      </c>
      <c r="R135" t="s">
        <v>531</v>
      </c>
    </row>
    <row r="136" spans="7:18" ht="15">
      <c r="G136" s="68" t="s">
        <v>528</v>
      </c>
      <c r="H136" s="68">
        <v>3524</v>
      </c>
      <c r="I136" s="69">
        <v>11278</v>
      </c>
      <c r="R136" t="s">
        <v>531</v>
      </c>
    </row>
    <row r="137" spans="7:18" ht="15">
      <c r="G137" s="68" t="s">
        <v>70</v>
      </c>
      <c r="H137" s="68">
        <v>2022</v>
      </c>
      <c r="I137" s="69">
        <v>10062</v>
      </c>
      <c r="R137" t="s">
        <v>531</v>
      </c>
    </row>
    <row r="138" spans="7:18" ht="15">
      <c r="G138" s="68" t="s">
        <v>71</v>
      </c>
      <c r="H138" s="68">
        <v>2024</v>
      </c>
      <c r="I138" s="69">
        <v>10064</v>
      </c>
      <c r="R138" t="s">
        <v>531</v>
      </c>
    </row>
    <row r="139" spans="7:18" ht="15">
      <c r="G139" s="68" t="s">
        <v>72</v>
      </c>
      <c r="H139" s="68">
        <v>2025</v>
      </c>
      <c r="I139" s="69">
        <v>10065</v>
      </c>
      <c r="R139" t="s">
        <v>531</v>
      </c>
    </row>
    <row r="140" spans="7:18" ht="15">
      <c r="G140" s="68" t="s">
        <v>73</v>
      </c>
      <c r="H140" s="68">
        <v>2026</v>
      </c>
      <c r="I140" s="69">
        <v>10066</v>
      </c>
      <c r="R140" t="s">
        <v>531</v>
      </c>
    </row>
    <row r="141" spans="7:18" ht="15">
      <c r="G141" s="68" t="s">
        <v>74</v>
      </c>
      <c r="H141" s="68">
        <v>2028</v>
      </c>
      <c r="I141" s="69">
        <v>10068</v>
      </c>
      <c r="R141" t="s">
        <v>531</v>
      </c>
    </row>
    <row r="142" spans="7:18" ht="15">
      <c r="G142" s="68" t="s">
        <v>75</v>
      </c>
      <c r="H142" s="68">
        <v>2027</v>
      </c>
      <c r="I142" s="69">
        <v>10067</v>
      </c>
      <c r="R142" t="s">
        <v>531</v>
      </c>
    </row>
    <row r="143" spans="7:18" ht="15">
      <c r="G143" s="68" t="s">
        <v>76</v>
      </c>
      <c r="H143" s="68">
        <v>2029</v>
      </c>
      <c r="I143" s="69">
        <v>10069</v>
      </c>
      <c r="R143" t="s">
        <v>531</v>
      </c>
    </row>
    <row r="144" spans="7:18" ht="15">
      <c r="G144" s="68" t="s">
        <v>77</v>
      </c>
      <c r="H144" s="68">
        <v>2030</v>
      </c>
      <c r="I144" s="69">
        <v>10070</v>
      </c>
      <c r="R144" t="s">
        <v>531</v>
      </c>
    </row>
    <row r="145" spans="7:18" ht="15">
      <c r="G145" s="68" t="s">
        <v>78</v>
      </c>
      <c r="H145" s="68">
        <v>3516</v>
      </c>
      <c r="I145" s="69">
        <v>10121</v>
      </c>
      <c r="R145" t="s">
        <v>531</v>
      </c>
    </row>
    <row r="146" spans="7:18" ht="15">
      <c r="G146" s="68" t="s">
        <v>79</v>
      </c>
      <c r="H146" s="68">
        <v>2031</v>
      </c>
      <c r="I146" s="69">
        <v>10071</v>
      </c>
      <c r="R146" t="s">
        <v>531</v>
      </c>
    </row>
    <row r="147" spans="7:18" ht="15">
      <c r="G147" s="68" t="s">
        <v>80</v>
      </c>
      <c r="H147" s="68">
        <v>2032</v>
      </c>
      <c r="I147" s="69">
        <v>10072</v>
      </c>
      <c r="R147" t="s">
        <v>531</v>
      </c>
    </row>
    <row r="148" spans="7:18" ht="15">
      <c r="G148" s="68" t="s">
        <v>81</v>
      </c>
      <c r="H148" s="68">
        <v>3304</v>
      </c>
      <c r="I148" s="69">
        <v>10073</v>
      </c>
      <c r="R148" t="s">
        <v>531</v>
      </c>
    </row>
    <row r="149" spans="7:18" ht="15">
      <c r="G149" s="68" t="s">
        <v>82</v>
      </c>
      <c r="H149" s="68">
        <v>2074</v>
      </c>
      <c r="I149" s="69">
        <v>10122</v>
      </c>
      <c r="R149" t="s">
        <v>531</v>
      </c>
    </row>
    <row r="150" spans="7:18" ht="15">
      <c r="G150" s="68" t="s">
        <v>83</v>
      </c>
      <c r="H150" s="68">
        <v>3515</v>
      </c>
      <c r="I150" s="69">
        <v>10106</v>
      </c>
      <c r="R150" t="s">
        <v>531</v>
      </c>
    </row>
    <row r="151" spans="7:18" ht="15">
      <c r="G151" s="68" t="s">
        <v>84</v>
      </c>
      <c r="H151" s="68">
        <v>2036</v>
      </c>
      <c r="I151" s="69">
        <v>10074</v>
      </c>
      <c r="R151" t="s">
        <v>531</v>
      </c>
    </row>
    <row r="152" spans="7:18" ht="15">
      <c r="G152" s="68" t="s">
        <v>85</v>
      </c>
      <c r="H152" s="68">
        <v>2037</v>
      </c>
      <c r="I152" s="69">
        <v>10075</v>
      </c>
      <c r="R152" t="s">
        <v>531</v>
      </c>
    </row>
    <row r="153" spans="7:18" ht="15">
      <c r="G153" s="68" t="s">
        <v>257</v>
      </c>
      <c r="H153" s="68">
        <v>3523</v>
      </c>
      <c r="I153" s="69">
        <v>11093</v>
      </c>
      <c r="R153" t="s">
        <v>531</v>
      </c>
    </row>
    <row r="154" spans="7:18" ht="15">
      <c r="G154" s="68" t="s">
        <v>88</v>
      </c>
      <c r="H154" s="68">
        <v>5948</v>
      </c>
      <c r="I154" s="69">
        <v>10125</v>
      </c>
      <c r="R154" t="s">
        <v>531</v>
      </c>
    </row>
    <row r="155" spans="7:18" ht="15">
      <c r="G155" s="68" t="s">
        <v>89</v>
      </c>
      <c r="H155" s="68">
        <v>5949</v>
      </c>
      <c r="I155" s="69">
        <v>10126</v>
      </c>
      <c r="R155" t="s">
        <v>531</v>
      </c>
    </row>
    <row r="156" spans="7:18" ht="15">
      <c r="G156" s="68" t="s">
        <v>90</v>
      </c>
      <c r="H156" s="68">
        <v>3513</v>
      </c>
      <c r="I156" s="69">
        <v>10114</v>
      </c>
      <c r="R156" t="s">
        <v>531</v>
      </c>
    </row>
    <row r="157" spans="7:18" ht="15">
      <c r="G157" s="68" t="s">
        <v>91</v>
      </c>
      <c r="H157" s="68">
        <v>3305</v>
      </c>
      <c r="I157" s="69">
        <v>10078</v>
      </c>
      <c r="R157" t="s">
        <v>531</v>
      </c>
    </row>
    <row r="158" spans="7:18" ht="15">
      <c r="G158" s="68" t="s">
        <v>92</v>
      </c>
      <c r="H158" s="68">
        <v>2042</v>
      </c>
      <c r="I158" s="69">
        <v>10079</v>
      </c>
      <c r="R158" t="s">
        <v>531</v>
      </c>
    </row>
    <row r="159" spans="7:18" ht="15">
      <c r="G159" s="68" t="s">
        <v>93</v>
      </c>
      <c r="H159" s="68">
        <v>2044</v>
      </c>
      <c r="I159" s="69">
        <v>10081</v>
      </c>
      <c r="R159" t="s">
        <v>531</v>
      </c>
    </row>
    <row r="160" spans="7:18" ht="15">
      <c r="G160" s="68" t="s">
        <v>94</v>
      </c>
      <c r="H160" s="68">
        <v>2043</v>
      </c>
      <c r="I160" s="69">
        <v>10080</v>
      </c>
      <c r="R160" t="s">
        <v>531</v>
      </c>
    </row>
    <row r="161" spans="7:18" ht="15">
      <c r="G161" s="68" t="s">
        <v>95</v>
      </c>
      <c r="H161" s="68">
        <v>2045</v>
      </c>
      <c r="I161" s="69">
        <v>10082</v>
      </c>
      <c r="R161" t="s">
        <v>531</v>
      </c>
    </row>
    <row r="162" spans="7:18" ht="15">
      <c r="G162" s="68" t="s">
        <v>96</v>
      </c>
      <c r="H162" s="68">
        <v>2077</v>
      </c>
      <c r="I162" s="69">
        <v>10127</v>
      </c>
      <c r="R162" t="s">
        <v>531</v>
      </c>
    </row>
    <row r="163" spans="7:18" ht="15">
      <c r="G163" s="68" t="s">
        <v>97</v>
      </c>
      <c r="H163" s="68">
        <v>5201</v>
      </c>
      <c r="I163" s="69">
        <v>10084</v>
      </c>
      <c r="R163" t="s">
        <v>531</v>
      </c>
    </row>
    <row r="164" spans="7:18" ht="15">
      <c r="G164" s="68" t="s">
        <v>98</v>
      </c>
      <c r="H164" s="68">
        <v>3501</v>
      </c>
      <c r="I164" s="69">
        <v>10085</v>
      </c>
      <c r="R164" t="s">
        <v>531</v>
      </c>
    </row>
    <row r="165" spans="7:18" ht="15">
      <c r="G165" s="68" t="s">
        <v>99</v>
      </c>
      <c r="H165" s="68">
        <v>2078</v>
      </c>
      <c r="I165" s="69">
        <v>10129</v>
      </c>
      <c r="R165" t="s">
        <v>531</v>
      </c>
    </row>
    <row r="166" spans="7:18" ht="15">
      <c r="G166" s="68" t="s">
        <v>100</v>
      </c>
      <c r="H166" s="68">
        <v>2000</v>
      </c>
      <c r="I166" s="69">
        <v>10120</v>
      </c>
      <c r="R166" t="s">
        <v>531</v>
      </c>
    </row>
    <row r="167" spans="7:18" ht="15">
      <c r="G167" s="68" t="s">
        <v>101</v>
      </c>
      <c r="H167" s="68">
        <v>2071</v>
      </c>
      <c r="I167" s="69">
        <v>10119</v>
      </c>
      <c r="R167" t="s">
        <v>531</v>
      </c>
    </row>
    <row r="168" spans="7:18" ht="15">
      <c r="G168" s="68" t="s">
        <v>102</v>
      </c>
      <c r="H168" s="68">
        <v>2072</v>
      </c>
      <c r="I168" s="69">
        <v>10086</v>
      </c>
      <c r="R168" t="s">
        <v>531</v>
      </c>
    </row>
    <row r="169" spans="7:18" ht="15">
      <c r="G169" s="68" t="s">
        <v>103</v>
      </c>
      <c r="H169" s="68">
        <v>3512</v>
      </c>
      <c r="I169" s="69">
        <v>10112</v>
      </c>
      <c r="R169" t="s">
        <v>531</v>
      </c>
    </row>
    <row r="170" spans="7:18" ht="15">
      <c r="G170" s="68" t="s">
        <v>104</v>
      </c>
      <c r="H170" s="68">
        <v>3510</v>
      </c>
      <c r="I170" s="69">
        <v>10110</v>
      </c>
      <c r="R170" t="s">
        <v>531</v>
      </c>
    </row>
    <row r="171" spans="7:18" ht="15">
      <c r="G171" s="68" t="s">
        <v>105</v>
      </c>
      <c r="H171" s="68">
        <v>3502</v>
      </c>
      <c r="I171" s="69">
        <v>10087</v>
      </c>
      <c r="R171" t="s">
        <v>531</v>
      </c>
    </row>
    <row r="172" spans="7:18" ht="15">
      <c r="G172" s="68" t="s">
        <v>106</v>
      </c>
      <c r="H172" s="68">
        <v>3315</v>
      </c>
      <c r="I172" s="69">
        <v>10099</v>
      </c>
      <c r="R172" t="s">
        <v>531</v>
      </c>
    </row>
    <row r="173" spans="7:18" ht="15">
      <c r="G173" s="68" t="s">
        <v>107</v>
      </c>
      <c r="H173" s="68">
        <v>3504</v>
      </c>
      <c r="I173" s="69">
        <v>10088</v>
      </c>
      <c r="R173" t="s">
        <v>531</v>
      </c>
    </row>
    <row r="174" spans="7:18" ht="15">
      <c r="G174" s="68" t="s">
        <v>108</v>
      </c>
      <c r="H174" s="68">
        <v>3307</v>
      </c>
      <c r="I174" s="69">
        <v>10089</v>
      </c>
      <c r="R174" t="s">
        <v>531</v>
      </c>
    </row>
    <row r="175" spans="7:18" ht="15">
      <c r="G175" s="68" t="s">
        <v>109</v>
      </c>
      <c r="H175" s="68">
        <v>3309</v>
      </c>
      <c r="I175" s="69">
        <v>10116</v>
      </c>
      <c r="R175" t="s">
        <v>531</v>
      </c>
    </row>
    <row r="176" spans="7:18" ht="15">
      <c r="G176" s="68" t="s">
        <v>110</v>
      </c>
      <c r="H176" s="68">
        <v>3508</v>
      </c>
      <c r="I176" s="69">
        <v>10111</v>
      </c>
      <c r="R176" t="s">
        <v>531</v>
      </c>
    </row>
    <row r="177" spans="7:18" ht="15">
      <c r="G177" s="68" t="s">
        <v>111</v>
      </c>
      <c r="H177" s="68">
        <v>3509</v>
      </c>
      <c r="I177" s="69">
        <v>10107</v>
      </c>
      <c r="R177" t="s">
        <v>531</v>
      </c>
    </row>
    <row r="178" spans="7:18" ht="15">
      <c r="G178" s="68" t="s">
        <v>112</v>
      </c>
      <c r="H178" s="68">
        <v>3521</v>
      </c>
      <c r="I178" s="69">
        <v>10698</v>
      </c>
      <c r="R178" t="s">
        <v>531</v>
      </c>
    </row>
    <row r="179" spans="7:18" ht="15">
      <c r="G179" s="68" t="s">
        <v>113</v>
      </c>
      <c r="H179" s="68">
        <v>3312</v>
      </c>
      <c r="I179" s="69">
        <v>10093</v>
      </c>
      <c r="R179" t="s">
        <v>531</v>
      </c>
    </row>
    <row r="180" spans="7:18" ht="15">
      <c r="G180" s="68" t="s">
        <v>114</v>
      </c>
      <c r="H180" s="68">
        <v>3311</v>
      </c>
      <c r="I180" s="69">
        <v>10092</v>
      </c>
      <c r="R180" t="s">
        <v>531</v>
      </c>
    </row>
    <row r="181" spans="7:18" ht="15">
      <c r="G181" s="68" t="s">
        <v>115</v>
      </c>
      <c r="H181" s="68">
        <v>3313</v>
      </c>
      <c r="I181" s="69">
        <v>10094</v>
      </c>
      <c r="R181" t="s">
        <v>531</v>
      </c>
    </row>
    <row r="182" spans="7:18" ht="15">
      <c r="G182" s="68" t="s">
        <v>116</v>
      </c>
      <c r="H182" s="68">
        <v>3314</v>
      </c>
      <c r="I182" s="69">
        <v>10095</v>
      </c>
      <c r="R182" t="s">
        <v>531</v>
      </c>
    </row>
    <row r="183" spans="7:18" ht="15">
      <c r="G183" s="68" t="s">
        <v>117</v>
      </c>
      <c r="H183" s="68">
        <v>3507</v>
      </c>
      <c r="I183" s="69">
        <v>10108</v>
      </c>
      <c r="R183" t="s">
        <v>531</v>
      </c>
    </row>
    <row r="184" spans="7:18" ht="15">
      <c r="G184" s="68" t="s">
        <v>118</v>
      </c>
      <c r="H184" s="68">
        <v>3506</v>
      </c>
      <c r="I184" s="69">
        <v>10096</v>
      </c>
      <c r="R184" t="s">
        <v>531</v>
      </c>
    </row>
    <row r="185" spans="7:18" ht="15">
      <c r="G185" s="68" t="s">
        <v>119</v>
      </c>
      <c r="H185" s="68">
        <v>2052</v>
      </c>
      <c r="I185" s="69">
        <v>10098</v>
      </c>
      <c r="R185" t="s">
        <v>531</v>
      </c>
    </row>
    <row r="186" spans="7:18" ht="15">
      <c r="G186" s="68" t="s">
        <v>120</v>
      </c>
      <c r="H186" s="68">
        <v>2070</v>
      </c>
      <c r="I186" s="69">
        <v>10097</v>
      </c>
      <c r="R186" t="s">
        <v>531</v>
      </c>
    </row>
    <row r="187" spans="7:18" ht="15">
      <c r="G187" s="68" t="s">
        <v>121</v>
      </c>
      <c r="H187" s="68">
        <v>3316</v>
      </c>
      <c r="I187" s="69">
        <v>10100</v>
      </c>
      <c r="R187" t="s">
        <v>531</v>
      </c>
    </row>
    <row r="188" spans="7:18" ht="15">
      <c r="G188" s="68" t="s">
        <v>122</v>
      </c>
      <c r="H188" s="68">
        <v>2055</v>
      </c>
      <c r="I188" s="69">
        <v>10101</v>
      </c>
      <c r="R188" t="s">
        <v>531</v>
      </c>
    </row>
    <row r="189" spans="7:18" ht="15">
      <c r="G189" s="68" t="s">
        <v>123</v>
      </c>
      <c r="H189" s="68">
        <v>2057</v>
      </c>
      <c r="I189" s="69">
        <v>10103</v>
      </c>
      <c r="R189" t="s">
        <v>531</v>
      </c>
    </row>
    <row r="190" spans="7:18" ht="15">
      <c r="G190" s="68" t="s">
        <v>124</v>
      </c>
      <c r="H190" s="68">
        <v>2056</v>
      </c>
      <c r="I190" s="69">
        <v>10102</v>
      </c>
      <c r="R190" t="s">
        <v>531</v>
      </c>
    </row>
    <row r="191" spans="7:18" ht="15">
      <c r="G191" s="68" t="s">
        <v>125</v>
      </c>
      <c r="H191" s="68">
        <v>2076</v>
      </c>
      <c r="I191" s="69">
        <v>10124</v>
      </c>
      <c r="R191" t="s">
        <v>531</v>
      </c>
    </row>
    <row r="192" spans="7:18" ht="15">
      <c r="G192" s="68" t="s">
        <v>126</v>
      </c>
      <c r="H192" s="68">
        <v>2060</v>
      </c>
      <c r="I192" s="69">
        <v>10105</v>
      </c>
      <c r="R192" t="s">
        <v>531</v>
      </c>
    </row>
    <row r="193" spans="7:18" ht="15">
      <c r="G193" s="68" t="s">
        <v>0</v>
      </c>
      <c r="H193" s="68">
        <v>3518</v>
      </c>
      <c r="I193" s="69">
        <v>10123</v>
      </c>
      <c r="R193" t="s">
        <v>531</v>
      </c>
    </row>
    <row r="194" spans="7:18" ht="15">
      <c r="G194" s="68" t="s">
        <v>127</v>
      </c>
      <c r="H194" s="68">
        <v>2054</v>
      </c>
      <c r="I194" s="69">
        <v>10109</v>
      </c>
      <c r="R194" t="s">
        <v>531</v>
      </c>
    </row>
    <row r="195" spans="7:9" ht="15">
      <c r="G195" s="68"/>
      <c r="H195" s="68"/>
      <c r="I195" s="69"/>
    </row>
    <row r="196" spans="7:18" ht="15">
      <c r="G196" s="68" t="s">
        <v>129</v>
      </c>
      <c r="H196" s="68">
        <v>5408</v>
      </c>
      <c r="I196" s="69">
        <v>10137</v>
      </c>
      <c r="R196" t="s">
        <v>532</v>
      </c>
    </row>
    <row r="197" spans="7:18" ht="15">
      <c r="G197" s="68" t="s">
        <v>130</v>
      </c>
      <c r="H197" s="68">
        <v>4211</v>
      </c>
      <c r="I197" s="69">
        <v>10151</v>
      </c>
      <c r="R197" t="s">
        <v>532</v>
      </c>
    </row>
    <row r="198" spans="7:18" ht="15">
      <c r="G198" s="68" t="s">
        <v>132</v>
      </c>
      <c r="H198" s="68">
        <v>4210</v>
      </c>
      <c r="I198" s="69">
        <v>10152</v>
      </c>
      <c r="R198" t="s">
        <v>532</v>
      </c>
    </row>
    <row r="199" spans="7:18" ht="15">
      <c r="G199" s="68" t="s">
        <v>133</v>
      </c>
      <c r="H199" s="68">
        <v>4212</v>
      </c>
      <c r="I199" s="69">
        <v>10153</v>
      </c>
      <c r="R199" t="s">
        <v>532</v>
      </c>
    </row>
    <row r="200" spans="7:18" ht="15">
      <c r="G200" s="68" t="s">
        <v>134</v>
      </c>
      <c r="H200" s="68">
        <v>5405</v>
      </c>
      <c r="I200" s="69">
        <v>10145</v>
      </c>
      <c r="R200" t="s">
        <v>532</v>
      </c>
    </row>
    <row r="201" spans="7:18" ht="15">
      <c r="G201" s="68" t="s">
        <v>135</v>
      </c>
      <c r="H201" s="68">
        <v>4003</v>
      </c>
      <c r="I201" s="69">
        <v>10139</v>
      </c>
      <c r="R201" t="s">
        <v>532</v>
      </c>
    </row>
    <row r="202" spans="7:18" ht="15">
      <c r="G202" s="68" t="s">
        <v>136</v>
      </c>
      <c r="H202" s="68">
        <v>5409</v>
      </c>
      <c r="I202" s="69">
        <v>10146</v>
      </c>
      <c r="R202" t="s">
        <v>532</v>
      </c>
    </row>
    <row r="203" spans="7:18" ht="15">
      <c r="G203" s="68" t="s">
        <v>137</v>
      </c>
      <c r="H203" s="68">
        <v>5400</v>
      </c>
      <c r="I203" s="69">
        <v>10150</v>
      </c>
      <c r="R203" t="s">
        <v>532</v>
      </c>
    </row>
    <row r="204" spans="7:18" ht="15">
      <c r="G204" s="68" t="s">
        <v>138</v>
      </c>
      <c r="H204" s="68">
        <v>4752</v>
      </c>
      <c r="I204" s="69">
        <v>10147</v>
      </c>
      <c r="R204" t="s">
        <v>532</v>
      </c>
    </row>
    <row r="205" spans="7:18" ht="15">
      <c r="G205" s="68" t="s">
        <v>272</v>
      </c>
      <c r="H205" s="68">
        <v>5427</v>
      </c>
      <c r="I205" s="69">
        <v>11174</v>
      </c>
      <c r="R205" t="s">
        <v>532</v>
      </c>
    </row>
    <row r="206" spans="7:18" ht="15">
      <c r="G206" s="68" t="s">
        <v>139</v>
      </c>
      <c r="H206" s="68">
        <v>5402</v>
      </c>
      <c r="I206" s="69">
        <v>10140</v>
      </c>
      <c r="R206" t="s">
        <v>532</v>
      </c>
    </row>
    <row r="207" spans="7:18" ht="15">
      <c r="G207" s="68" t="s">
        <v>140</v>
      </c>
      <c r="H207" s="68">
        <v>4208</v>
      </c>
      <c r="I207" s="69">
        <v>10154</v>
      </c>
      <c r="R207" t="s">
        <v>532</v>
      </c>
    </row>
    <row r="208" spans="7:18" ht="15">
      <c r="G208" s="68" t="s">
        <v>142</v>
      </c>
      <c r="H208" s="68">
        <v>4009</v>
      </c>
      <c r="I208" s="69">
        <v>10141</v>
      </c>
      <c r="R208" t="s">
        <v>532</v>
      </c>
    </row>
    <row r="209" spans="7:18" ht="15">
      <c r="G209" s="68" t="s">
        <v>143</v>
      </c>
      <c r="H209" s="68">
        <v>5407</v>
      </c>
      <c r="I209" s="69">
        <v>10142</v>
      </c>
      <c r="R209" t="s">
        <v>532</v>
      </c>
    </row>
    <row r="210" spans="7:18" ht="15">
      <c r="G210" s="68" t="s">
        <v>228</v>
      </c>
      <c r="H210" s="68">
        <v>5403</v>
      </c>
      <c r="I210" s="69">
        <v>10143</v>
      </c>
      <c r="R210" t="s">
        <v>532</v>
      </c>
    </row>
    <row r="211" spans="7:18" ht="15">
      <c r="G211" s="68" t="s">
        <v>144</v>
      </c>
      <c r="H211" s="68">
        <v>5404</v>
      </c>
      <c r="I211" s="69">
        <v>10148</v>
      </c>
      <c r="R211" t="s">
        <v>532</v>
      </c>
    </row>
    <row r="212" spans="7:18" ht="15">
      <c r="G212" s="68" t="s">
        <v>145</v>
      </c>
      <c r="H212" s="68">
        <v>4012</v>
      </c>
      <c r="I212" s="69">
        <v>10144</v>
      </c>
      <c r="R212" t="s">
        <v>532</v>
      </c>
    </row>
    <row r="213" spans="7:9" ht="15">
      <c r="G213" s="68"/>
      <c r="H213" s="68"/>
      <c r="I213" s="69"/>
    </row>
    <row r="214" spans="7:18" ht="15">
      <c r="G214" s="23" t="s">
        <v>436</v>
      </c>
      <c r="H214" s="23">
        <v>7010</v>
      </c>
      <c r="I214" s="66">
        <v>10159</v>
      </c>
      <c r="R214" t="s">
        <v>532</v>
      </c>
    </row>
    <row r="215" spans="7:18" ht="15">
      <c r="G215" s="23" t="s">
        <v>438</v>
      </c>
      <c r="H215" s="23">
        <v>7005</v>
      </c>
      <c r="I215" s="66">
        <v>10157</v>
      </c>
      <c r="R215" t="s">
        <v>531</v>
      </c>
    </row>
    <row r="216" spans="7:18" ht="15">
      <c r="G216" s="23" t="s">
        <v>439</v>
      </c>
      <c r="H216" s="23">
        <v>7000</v>
      </c>
      <c r="I216" s="66">
        <v>10156</v>
      </c>
      <c r="R216" t="s">
        <v>532</v>
      </c>
    </row>
    <row r="217" spans="7:18" ht="15">
      <c r="G217" s="23" t="s">
        <v>440</v>
      </c>
      <c r="H217" s="23">
        <v>7009</v>
      </c>
      <c r="I217" s="66">
        <v>10158</v>
      </c>
      <c r="R217" t="s">
        <v>531</v>
      </c>
    </row>
    <row r="218" spans="7:9" ht="15">
      <c r="G218" s="23"/>
      <c r="H218" s="23"/>
      <c r="I218" s="66"/>
    </row>
    <row r="219" spans="7:9" ht="15">
      <c r="G219" s="70"/>
      <c r="H219" s="70"/>
      <c r="I219" s="71"/>
    </row>
    <row r="220" spans="7:9" ht="15.75">
      <c r="G220" s="15"/>
      <c r="H220" s="15"/>
      <c r="I220" s="20"/>
    </row>
    <row r="221" spans="7:9" ht="15.75">
      <c r="G221" s="15"/>
      <c r="H221" s="15"/>
      <c r="I221" s="20"/>
    </row>
    <row r="222" ht="15">
      <c r="I222" s="19"/>
    </row>
    <row r="223" ht="15">
      <c r="I223" s="19"/>
    </row>
  </sheetData>
  <sheetProtection/>
  <mergeCells count="59">
    <mergeCell ref="R5:R6"/>
    <mergeCell ref="F1:H1"/>
    <mergeCell ref="F58:G58"/>
    <mergeCell ref="D61:I61"/>
    <mergeCell ref="F55:G55"/>
    <mergeCell ref="F56:G56"/>
    <mergeCell ref="F57:G57"/>
    <mergeCell ref="F49:G49"/>
    <mergeCell ref="F50:G50"/>
    <mergeCell ref="F51:G51"/>
    <mergeCell ref="H63:I63"/>
    <mergeCell ref="D63:E63"/>
    <mergeCell ref="F63:G63"/>
    <mergeCell ref="F59:G59"/>
    <mergeCell ref="F54:G54"/>
    <mergeCell ref="F47:G47"/>
    <mergeCell ref="F48:G48"/>
    <mergeCell ref="F41:G41"/>
    <mergeCell ref="F42:G42"/>
    <mergeCell ref="F43:G43"/>
    <mergeCell ref="F44:G44"/>
    <mergeCell ref="F45:G45"/>
    <mergeCell ref="F46:G46"/>
    <mergeCell ref="F37:G37"/>
    <mergeCell ref="F38:G38"/>
    <mergeCell ref="F36:G36"/>
    <mergeCell ref="F40:G40"/>
    <mergeCell ref="F33:G33"/>
    <mergeCell ref="F34:G34"/>
    <mergeCell ref="F29:G29"/>
    <mergeCell ref="F30:G30"/>
    <mergeCell ref="F31:G31"/>
    <mergeCell ref="F32:G32"/>
    <mergeCell ref="F24:G24"/>
    <mergeCell ref="F25:G25"/>
    <mergeCell ref="F27:G27"/>
    <mergeCell ref="F28:G28"/>
    <mergeCell ref="F22:G22"/>
    <mergeCell ref="F23:G23"/>
    <mergeCell ref="F18:G18"/>
    <mergeCell ref="F8:G8"/>
    <mergeCell ref="F10:G10"/>
    <mergeCell ref="D64:E65"/>
    <mergeCell ref="F6:G6"/>
    <mergeCell ref="F11:G11"/>
    <mergeCell ref="F12:G12"/>
    <mergeCell ref="F13:G13"/>
    <mergeCell ref="F14:G14"/>
    <mergeCell ref="F15:G15"/>
    <mergeCell ref="F16:G16"/>
    <mergeCell ref="F17:G17"/>
    <mergeCell ref="F21:G21"/>
    <mergeCell ref="H7:I7"/>
    <mergeCell ref="C2:I2"/>
    <mergeCell ref="C3:I3"/>
    <mergeCell ref="F5:G5"/>
    <mergeCell ref="H5:I5"/>
    <mergeCell ref="H6:I6"/>
    <mergeCell ref="C4:G4"/>
  </mergeCells>
  <dataValidations count="1">
    <dataValidation type="textLength" operator="equal" showInputMessage="1" showErrorMessage="1" sqref="I219 I198:I217 I196 I103:I194">
      <formula1>5</formula1>
    </dataValidation>
  </dataValidations>
  <printOptions horizontalCentered="1"/>
  <pageMargins left="0.15748031496062992" right="0.15748031496062992" top="0.07874015748031496" bottom="0.2362204724409449" header="0" footer="0"/>
  <pageSetup fitToHeight="1" fitToWidth="1" horizontalDpi="600" verticalDpi="600" orientation="portrait" paperSize="9" scale="64" r:id="rId3"/>
  <headerFooter alignWithMargins="0">
    <oddFooter>&amp;L&amp;9&amp;Z&amp;F&amp;R&amp;D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11"/>
    <pageSetUpPr fitToPage="1"/>
  </sheetPr>
  <dimension ref="A1:U223"/>
  <sheetViews>
    <sheetView zoomScale="75" zoomScaleNormal="75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" sqref="H5:I5"/>
    </sheetView>
  </sheetViews>
  <sheetFormatPr defaultColWidth="8.88671875" defaultRowHeight="15"/>
  <cols>
    <col min="1" max="2" width="8.21484375" style="0" hidden="1" customWidth="1"/>
    <col min="3" max="3" width="11.9960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88671875" style="0" customWidth="1"/>
    <col min="11" max="11" width="6.3359375" style="0" hidden="1" customWidth="1"/>
    <col min="12" max="12" width="9.10546875" style="0" hidden="1" customWidth="1"/>
    <col min="13" max="13" width="5.77734375" style="0" hidden="1" customWidth="1"/>
    <col min="14" max="14" width="14.3359375" style="0" hidden="1" customWidth="1"/>
    <col min="15" max="15" width="14.99609375" style="0" hidden="1" customWidth="1"/>
    <col min="16" max="16" width="9.77734375" style="0" hidden="1" customWidth="1"/>
    <col min="17" max="17" width="2.21484375" style="0" hidden="1" customWidth="1"/>
    <col min="18" max="18" width="43.10546875" style="0" customWidth="1"/>
  </cols>
  <sheetData>
    <row r="1" spans="2:9" ht="35.25" customHeight="1" thickBot="1">
      <c r="B1" s="244" t="s">
        <v>471</v>
      </c>
      <c r="C1" s="18"/>
      <c r="D1" s="294">
        <f>VLOOKUP(F1,G102:I263,3,0)</f>
        <v>99999</v>
      </c>
      <c r="E1" s="2"/>
      <c r="F1" s="401" t="str">
        <f>'Front Page'!H2</f>
        <v>Please choose your School</v>
      </c>
      <c r="G1" s="402"/>
      <c r="H1" s="403"/>
      <c r="I1" s="73"/>
    </row>
    <row r="2" spans="3:17" ht="23.25">
      <c r="C2" s="363" t="s">
        <v>256</v>
      </c>
      <c r="D2" s="363"/>
      <c r="E2" s="363"/>
      <c r="F2" s="363"/>
      <c r="G2" s="363"/>
      <c r="H2" s="363"/>
      <c r="I2" s="363"/>
      <c r="Q2" s="1"/>
    </row>
    <row r="3" spans="3:17" ht="20.25">
      <c r="C3" s="363" t="s">
        <v>529</v>
      </c>
      <c r="D3" s="363"/>
      <c r="E3" s="363"/>
      <c r="F3" s="363"/>
      <c r="G3" s="363"/>
      <c r="H3" s="363"/>
      <c r="I3" s="363"/>
      <c r="Q3" s="26"/>
    </row>
    <row r="4" spans="3:17" ht="21" customHeight="1" thickBot="1">
      <c r="C4" s="364"/>
      <c r="D4" s="364"/>
      <c r="E4" s="364"/>
      <c r="F4" s="364"/>
      <c r="G4" s="364"/>
      <c r="H4" s="32"/>
      <c r="Q4" s="1"/>
    </row>
    <row r="5" spans="3:18" ht="21.75" customHeight="1">
      <c r="C5" s="3" t="s">
        <v>151</v>
      </c>
      <c r="D5" s="3" t="s">
        <v>152</v>
      </c>
      <c r="E5" s="3" t="s">
        <v>165</v>
      </c>
      <c r="F5" s="355"/>
      <c r="G5" s="356"/>
      <c r="H5" s="355" t="s">
        <v>4</v>
      </c>
      <c r="I5" s="356"/>
      <c r="O5" s="282"/>
      <c r="P5" s="283"/>
      <c r="Q5" s="1"/>
      <c r="R5" s="399" t="s">
        <v>533</v>
      </c>
    </row>
    <row r="6" spans="3:18" ht="16.5" thickBot="1">
      <c r="C6" s="4" t="s">
        <v>150</v>
      </c>
      <c r="D6" s="4" t="s">
        <v>155</v>
      </c>
      <c r="E6" s="4" t="s">
        <v>150</v>
      </c>
      <c r="F6" s="358" t="s">
        <v>5</v>
      </c>
      <c r="G6" s="359"/>
      <c r="H6" s="358" t="s">
        <v>6</v>
      </c>
      <c r="I6" s="359"/>
      <c r="N6" s="11" t="s">
        <v>225</v>
      </c>
      <c r="O6" s="56" t="s">
        <v>229</v>
      </c>
      <c r="P6" s="57" t="s">
        <v>4</v>
      </c>
      <c r="Q6" s="1"/>
      <c r="R6" s="400"/>
    </row>
    <row r="7" spans="3:17" ht="16.5" thickBot="1">
      <c r="C7" s="106"/>
      <c r="D7" s="106"/>
      <c r="E7" s="106"/>
      <c r="F7" s="106"/>
      <c r="G7" s="106"/>
      <c r="H7" s="360" t="s">
        <v>7</v>
      </c>
      <c r="I7" s="360"/>
      <c r="O7" s="27"/>
      <c r="P7" s="1"/>
      <c r="Q7" s="1"/>
    </row>
    <row r="8" spans="3:18" ht="15.75">
      <c r="C8" s="5"/>
      <c r="D8" s="90">
        <f aca="true" t="shared" si="0" ref="D8:D52">$D$1</f>
        <v>99999</v>
      </c>
      <c r="E8" s="256" t="s">
        <v>472</v>
      </c>
      <c r="F8" s="398" t="s">
        <v>474</v>
      </c>
      <c r="G8" s="398"/>
      <c r="H8" s="91"/>
      <c r="I8" s="92">
        <v>0</v>
      </c>
      <c r="K8" t="str">
        <f>IF(I8&gt;1,"D","C")</f>
        <v>C</v>
      </c>
      <c r="L8" s="284">
        <f>IF(K8="C",-I8,I8)</f>
        <v>0</v>
      </c>
      <c r="O8" s="27">
        <v>925011</v>
      </c>
      <c r="P8" s="28">
        <f aca="true" t="shared" si="1" ref="P8:P52">-I8</f>
        <v>0</v>
      </c>
      <c r="Q8" s="1"/>
      <c r="R8" s="295"/>
    </row>
    <row r="9" spans="3:18" ht="15.75">
      <c r="C9" s="5"/>
      <c r="D9" s="254">
        <f t="shared" si="0"/>
        <v>99999</v>
      </c>
      <c r="E9" s="104" t="s">
        <v>473</v>
      </c>
      <c r="F9" s="248" t="s">
        <v>475</v>
      </c>
      <c r="G9" s="248"/>
      <c r="H9" s="105"/>
      <c r="I9" s="94">
        <v>0</v>
      </c>
      <c r="K9" t="str">
        <f aca="true" t="shared" si="2" ref="K9:K52">IF(I9&gt;1,"D","C")</f>
        <v>C</v>
      </c>
      <c r="L9" s="284">
        <f aca="true" t="shared" si="3" ref="L9:L52">IF(K9="C",-I9,I9)</f>
        <v>0</v>
      </c>
      <c r="O9" s="27">
        <v>925011</v>
      </c>
      <c r="P9" s="28">
        <f t="shared" si="1"/>
        <v>0</v>
      </c>
      <c r="Q9" s="1"/>
      <c r="R9" s="296"/>
    </row>
    <row r="10" spans="3:18" ht="15.75">
      <c r="C10" s="5"/>
      <c r="D10" s="255">
        <f t="shared" si="0"/>
        <v>99999</v>
      </c>
      <c r="E10" s="104" t="s">
        <v>237</v>
      </c>
      <c r="F10" s="385" t="s">
        <v>238</v>
      </c>
      <c r="G10" s="385"/>
      <c r="H10" s="105"/>
      <c r="I10" s="94">
        <v>0</v>
      </c>
      <c r="K10" t="str">
        <f t="shared" si="2"/>
        <v>C</v>
      </c>
      <c r="L10" s="284">
        <f t="shared" si="3"/>
        <v>0</v>
      </c>
      <c r="O10" s="27">
        <v>925011</v>
      </c>
      <c r="P10" s="28">
        <f t="shared" si="1"/>
        <v>0</v>
      </c>
      <c r="Q10" s="1"/>
      <c r="R10" s="296"/>
    </row>
    <row r="11" spans="3:18" ht="15.75">
      <c r="C11" s="5"/>
      <c r="D11" s="93">
        <f t="shared" si="0"/>
        <v>99999</v>
      </c>
      <c r="E11" s="24" t="s">
        <v>166</v>
      </c>
      <c r="F11" s="396" t="s">
        <v>8</v>
      </c>
      <c r="G11" s="397"/>
      <c r="H11" s="72"/>
      <c r="I11" s="94">
        <v>0</v>
      </c>
      <c r="K11" t="str">
        <f t="shared" si="2"/>
        <v>C</v>
      </c>
      <c r="L11" s="284">
        <f t="shared" si="3"/>
        <v>0</v>
      </c>
      <c r="O11" s="27">
        <v>925011</v>
      </c>
      <c r="P11" s="28">
        <f t="shared" si="1"/>
        <v>0</v>
      </c>
      <c r="Q11" s="1"/>
      <c r="R11" s="296"/>
    </row>
    <row r="12" spans="3:18" ht="15.75">
      <c r="C12" s="5"/>
      <c r="D12" s="93">
        <f t="shared" si="0"/>
        <v>99999</v>
      </c>
      <c r="E12" s="16" t="s">
        <v>167</v>
      </c>
      <c r="F12" s="390" t="s">
        <v>9</v>
      </c>
      <c r="G12" s="391"/>
      <c r="H12" s="41"/>
      <c r="I12" s="95">
        <v>0</v>
      </c>
      <c r="K12" t="str">
        <f t="shared" si="2"/>
        <v>C</v>
      </c>
      <c r="L12" s="284">
        <f t="shared" si="3"/>
        <v>0</v>
      </c>
      <c r="O12" s="27">
        <v>925011</v>
      </c>
      <c r="P12" s="28">
        <f t="shared" si="1"/>
        <v>0</v>
      </c>
      <c r="Q12" s="1"/>
      <c r="R12" s="296"/>
    </row>
    <row r="13" spans="3:18" ht="15.75">
      <c r="C13" s="5"/>
      <c r="D13" s="93">
        <f t="shared" si="0"/>
        <v>99999</v>
      </c>
      <c r="E13" s="16" t="s">
        <v>168</v>
      </c>
      <c r="F13" s="386" t="s">
        <v>10</v>
      </c>
      <c r="G13" s="387"/>
      <c r="H13" s="41"/>
      <c r="I13" s="95">
        <v>0</v>
      </c>
      <c r="K13" t="str">
        <f t="shared" si="2"/>
        <v>C</v>
      </c>
      <c r="L13" s="284">
        <f t="shared" si="3"/>
        <v>0</v>
      </c>
      <c r="O13" s="27">
        <v>925011</v>
      </c>
      <c r="P13" s="28">
        <f t="shared" si="1"/>
        <v>0</v>
      </c>
      <c r="Q13" s="1"/>
      <c r="R13" s="296"/>
    </row>
    <row r="14" spans="3:18" ht="15.75">
      <c r="C14" s="5"/>
      <c r="D14" s="93">
        <f t="shared" si="0"/>
        <v>99999</v>
      </c>
      <c r="E14" s="16" t="s">
        <v>169</v>
      </c>
      <c r="F14" s="381" t="s">
        <v>11</v>
      </c>
      <c r="G14" s="382"/>
      <c r="H14" s="41"/>
      <c r="I14" s="95">
        <v>0</v>
      </c>
      <c r="K14" t="str">
        <f t="shared" si="2"/>
        <v>C</v>
      </c>
      <c r="L14" s="284">
        <f t="shared" si="3"/>
        <v>0</v>
      </c>
      <c r="O14" s="27">
        <v>925011</v>
      </c>
      <c r="P14" s="28">
        <f t="shared" si="1"/>
        <v>0</v>
      </c>
      <c r="Q14" s="1"/>
      <c r="R14" s="296"/>
    </row>
    <row r="15" spans="3:18" ht="15.75">
      <c r="C15" s="5"/>
      <c r="D15" s="93">
        <f t="shared" si="0"/>
        <v>99999</v>
      </c>
      <c r="E15" s="16" t="s">
        <v>170</v>
      </c>
      <c r="F15" s="381" t="s">
        <v>153</v>
      </c>
      <c r="G15" s="382"/>
      <c r="H15" s="41"/>
      <c r="I15" s="95">
        <v>0</v>
      </c>
      <c r="K15" t="str">
        <f t="shared" si="2"/>
        <v>C</v>
      </c>
      <c r="L15" s="284">
        <f t="shared" si="3"/>
        <v>0</v>
      </c>
      <c r="O15" s="27">
        <v>925011</v>
      </c>
      <c r="P15" s="28">
        <f t="shared" si="1"/>
        <v>0</v>
      </c>
      <c r="Q15" s="1"/>
      <c r="R15" s="296"/>
    </row>
    <row r="16" spans="3:18" ht="15.75">
      <c r="C16" s="5"/>
      <c r="D16" s="93">
        <f t="shared" si="0"/>
        <v>99999</v>
      </c>
      <c r="E16" s="16" t="s">
        <v>171</v>
      </c>
      <c r="F16" s="381" t="s">
        <v>154</v>
      </c>
      <c r="G16" s="382"/>
      <c r="H16" s="41"/>
      <c r="I16" s="95">
        <v>0</v>
      </c>
      <c r="K16" t="str">
        <f t="shared" si="2"/>
        <v>C</v>
      </c>
      <c r="L16" s="284">
        <f t="shared" si="3"/>
        <v>0</v>
      </c>
      <c r="O16" s="27">
        <v>925011</v>
      </c>
      <c r="P16" s="28">
        <f t="shared" si="1"/>
        <v>0</v>
      </c>
      <c r="Q16" s="1"/>
      <c r="R16" s="296"/>
    </row>
    <row r="17" spans="3:18" ht="15.75">
      <c r="C17" s="5"/>
      <c r="D17" s="93">
        <f t="shared" si="0"/>
        <v>99999</v>
      </c>
      <c r="E17" s="16" t="s">
        <v>172</v>
      </c>
      <c r="F17" s="381" t="s">
        <v>12</v>
      </c>
      <c r="G17" s="382"/>
      <c r="H17" s="41"/>
      <c r="I17" s="95">
        <v>0</v>
      </c>
      <c r="K17" t="str">
        <f t="shared" si="2"/>
        <v>C</v>
      </c>
      <c r="L17" s="284">
        <f t="shared" si="3"/>
        <v>0</v>
      </c>
      <c r="O17" s="27">
        <v>925011</v>
      </c>
      <c r="P17" s="28">
        <f t="shared" si="1"/>
        <v>0</v>
      </c>
      <c r="Q17" s="1"/>
      <c r="R17" s="296"/>
    </row>
    <row r="18" spans="3:18" ht="15.75">
      <c r="C18" s="5"/>
      <c r="D18" s="96">
        <f t="shared" si="0"/>
        <v>99999</v>
      </c>
      <c r="E18" s="16" t="s">
        <v>173</v>
      </c>
      <c r="F18" s="381" t="s">
        <v>226</v>
      </c>
      <c r="G18" s="382"/>
      <c r="H18" s="49"/>
      <c r="I18" s="97">
        <v>0</v>
      </c>
      <c r="K18" t="str">
        <f t="shared" si="2"/>
        <v>C</v>
      </c>
      <c r="L18" s="284">
        <f t="shared" si="3"/>
        <v>0</v>
      </c>
      <c r="O18" s="27">
        <v>925011</v>
      </c>
      <c r="P18" s="28">
        <f t="shared" si="1"/>
        <v>0</v>
      </c>
      <c r="Q18" s="1"/>
      <c r="R18" s="296"/>
    </row>
    <row r="19" spans="3:18" ht="15.75">
      <c r="C19" s="5"/>
      <c r="D19" s="93">
        <f t="shared" si="0"/>
        <v>99999</v>
      </c>
      <c r="E19" s="24" t="s">
        <v>174</v>
      </c>
      <c r="F19" s="51" t="s">
        <v>175</v>
      </c>
      <c r="G19" s="52"/>
      <c r="H19" s="49"/>
      <c r="I19" s="97">
        <v>0</v>
      </c>
      <c r="K19" t="str">
        <f t="shared" si="2"/>
        <v>C</v>
      </c>
      <c r="L19" s="284">
        <f t="shared" si="3"/>
        <v>0</v>
      </c>
      <c r="O19" s="27">
        <v>925011</v>
      </c>
      <c r="P19" s="28">
        <f t="shared" si="1"/>
        <v>0</v>
      </c>
      <c r="Q19" s="1"/>
      <c r="R19" s="296"/>
    </row>
    <row r="20" spans="3:18" ht="15.75">
      <c r="C20" s="5"/>
      <c r="D20" s="96">
        <f t="shared" si="0"/>
        <v>99999</v>
      </c>
      <c r="E20" s="16" t="s">
        <v>176</v>
      </c>
      <c r="F20" s="50" t="s">
        <v>177</v>
      </c>
      <c r="G20" s="37"/>
      <c r="H20" s="49"/>
      <c r="I20" s="97">
        <v>0</v>
      </c>
      <c r="K20" t="str">
        <f t="shared" si="2"/>
        <v>C</v>
      </c>
      <c r="L20" s="284">
        <f t="shared" si="3"/>
        <v>0</v>
      </c>
      <c r="O20" s="27">
        <v>925011</v>
      </c>
      <c r="P20" s="28">
        <f t="shared" si="1"/>
        <v>0</v>
      </c>
      <c r="Q20" s="1"/>
      <c r="R20" s="296"/>
    </row>
    <row r="21" spans="3:18" ht="16.5" thickBot="1">
      <c r="C21" s="5"/>
      <c r="D21" s="98">
        <f t="shared" si="0"/>
        <v>99999</v>
      </c>
      <c r="E21" s="25" t="s">
        <v>178</v>
      </c>
      <c r="F21" s="394" t="s">
        <v>179</v>
      </c>
      <c r="G21" s="395"/>
      <c r="H21" s="42"/>
      <c r="I21" s="99">
        <v>0</v>
      </c>
      <c r="K21" t="str">
        <f t="shared" si="2"/>
        <v>C</v>
      </c>
      <c r="L21" s="284">
        <f t="shared" si="3"/>
        <v>0</v>
      </c>
      <c r="O21" s="27">
        <v>925011</v>
      </c>
      <c r="P21" s="28">
        <f t="shared" si="1"/>
        <v>0</v>
      </c>
      <c r="Q21" s="1"/>
      <c r="R21" s="296"/>
    </row>
    <row r="22" spans="3:18" ht="15">
      <c r="C22" s="29">
        <v>111400</v>
      </c>
      <c r="D22" s="93">
        <f t="shared" si="0"/>
        <v>99999</v>
      </c>
      <c r="E22" s="24" t="s">
        <v>180</v>
      </c>
      <c r="F22" s="396" t="s">
        <v>14</v>
      </c>
      <c r="G22" s="397"/>
      <c r="H22" s="54"/>
      <c r="I22" s="100">
        <v>0</v>
      </c>
      <c r="K22" t="str">
        <f t="shared" si="2"/>
        <v>C</v>
      </c>
      <c r="L22" s="284">
        <f t="shared" si="3"/>
        <v>0</v>
      </c>
      <c r="O22" s="27">
        <v>946955</v>
      </c>
      <c r="P22" s="28">
        <f t="shared" si="1"/>
        <v>0</v>
      </c>
      <c r="Q22" s="1"/>
      <c r="R22" s="296"/>
    </row>
    <row r="23" spans="3:18" ht="15">
      <c r="C23" s="63">
        <v>111500</v>
      </c>
      <c r="D23" s="93">
        <f t="shared" si="0"/>
        <v>99999</v>
      </c>
      <c r="E23" s="16" t="s">
        <v>181</v>
      </c>
      <c r="F23" s="381" t="s">
        <v>17</v>
      </c>
      <c r="G23" s="382"/>
      <c r="H23" s="41"/>
      <c r="I23" s="95">
        <v>0</v>
      </c>
      <c r="K23" t="str">
        <f t="shared" si="2"/>
        <v>C</v>
      </c>
      <c r="L23" s="284">
        <f t="shared" si="3"/>
        <v>0</v>
      </c>
      <c r="O23" s="27">
        <v>946955</v>
      </c>
      <c r="P23" s="28">
        <f t="shared" si="1"/>
        <v>0</v>
      </c>
      <c r="Q23" s="1"/>
      <c r="R23" s="296"/>
    </row>
    <row r="24" spans="3:18" ht="15">
      <c r="C24" s="63">
        <v>111600</v>
      </c>
      <c r="D24" s="93">
        <f t="shared" si="0"/>
        <v>99999</v>
      </c>
      <c r="E24" s="16" t="s">
        <v>182</v>
      </c>
      <c r="F24" s="390" t="s">
        <v>15</v>
      </c>
      <c r="G24" s="391"/>
      <c r="H24" s="41"/>
      <c r="I24" s="95">
        <v>0</v>
      </c>
      <c r="K24" t="str">
        <f t="shared" si="2"/>
        <v>C</v>
      </c>
      <c r="L24" s="284">
        <f t="shared" si="3"/>
        <v>0</v>
      </c>
      <c r="O24" s="27">
        <v>946955</v>
      </c>
      <c r="P24" s="28">
        <f t="shared" si="1"/>
        <v>0</v>
      </c>
      <c r="Q24" s="1"/>
      <c r="R24" s="296"/>
    </row>
    <row r="25" spans="3:18" ht="15">
      <c r="C25" s="87">
        <v>111200</v>
      </c>
      <c r="D25" s="93">
        <f t="shared" si="0"/>
        <v>99999</v>
      </c>
      <c r="E25" s="16" t="s">
        <v>183</v>
      </c>
      <c r="F25" s="392" t="s">
        <v>13</v>
      </c>
      <c r="G25" s="393"/>
      <c r="H25" s="41"/>
      <c r="I25" s="95">
        <v>0</v>
      </c>
      <c r="K25" t="str">
        <f t="shared" si="2"/>
        <v>C</v>
      </c>
      <c r="L25" s="284">
        <f t="shared" si="3"/>
        <v>0</v>
      </c>
      <c r="O25" s="27">
        <v>946955</v>
      </c>
      <c r="P25" s="28">
        <f t="shared" si="1"/>
        <v>0</v>
      </c>
      <c r="Q25" s="1"/>
      <c r="R25" s="296"/>
    </row>
    <row r="26" spans="3:18" ht="15">
      <c r="C26" s="87">
        <v>111100</v>
      </c>
      <c r="D26" s="93">
        <f t="shared" si="0"/>
        <v>99999</v>
      </c>
      <c r="E26" s="16" t="s">
        <v>184</v>
      </c>
      <c r="F26" s="47" t="s">
        <v>216</v>
      </c>
      <c r="G26" s="48"/>
      <c r="H26" s="41"/>
      <c r="I26" s="95">
        <v>0</v>
      </c>
      <c r="K26" t="str">
        <f t="shared" si="2"/>
        <v>C</v>
      </c>
      <c r="L26" s="284">
        <f t="shared" si="3"/>
        <v>0</v>
      </c>
      <c r="O26" s="27">
        <v>946955</v>
      </c>
      <c r="P26" s="28">
        <f t="shared" si="1"/>
        <v>0</v>
      </c>
      <c r="Q26" s="1"/>
      <c r="R26" s="296"/>
    </row>
    <row r="27" spans="3:18" ht="15">
      <c r="C27" s="87">
        <v>111300</v>
      </c>
      <c r="D27" s="93">
        <f t="shared" si="0"/>
        <v>99999</v>
      </c>
      <c r="E27" s="16" t="s">
        <v>185</v>
      </c>
      <c r="F27" s="381" t="s">
        <v>16</v>
      </c>
      <c r="G27" s="382"/>
      <c r="H27" s="41"/>
      <c r="I27" s="95">
        <v>0</v>
      </c>
      <c r="K27" t="str">
        <f t="shared" si="2"/>
        <v>C</v>
      </c>
      <c r="L27" s="284">
        <f t="shared" si="3"/>
        <v>0</v>
      </c>
      <c r="O27" s="27">
        <v>946955</v>
      </c>
      <c r="P27" s="28">
        <f t="shared" si="1"/>
        <v>0</v>
      </c>
      <c r="Q27" s="1"/>
      <c r="R27" s="296"/>
    </row>
    <row r="28" spans="3:18" ht="15">
      <c r="C28" s="87">
        <v>111700</v>
      </c>
      <c r="D28" s="93">
        <f t="shared" si="0"/>
        <v>99999</v>
      </c>
      <c r="E28" s="16" t="s">
        <v>186</v>
      </c>
      <c r="F28" s="390" t="s">
        <v>187</v>
      </c>
      <c r="G28" s="391"/>
      <c r="H28" s="41"/>
      <c r="I28" s="95">
        <v>0</v>
      </c>
      <c r="K28" t="str">
        <f t="shared" si="2"/>
        <v>C</v>
      </c>
      <c r="L28" s="284">
        <f t="shared" si="3"/>
        <v>0</v>
      </c>
      <c r="O28" s="27">
        <v>946955</v>
      </c>
      <c r="P28" s="28">
        <f t="shared" si="1"/>
        <v>0</v>
      </c>
      <c r="Q28" s="1"/>
      <c r="R28" s="296"/>
    </row>
    <row r="29" spans="3:18" ht="15">
      <c r="C29" s="87">
        <v>138100</v>
      </c>
      <c r="D29" s="93">
        <f t="shared" si="0"/>
        <v>99999</v>
      </c>
      <c r="E29" s="16" t="s">
        <v>188</v>
      </c>
      <c r="F29" s="381" t="s">
        <v>18</v>
      </c>
      <c r="G29" s="382"/>
      <c r="H29" s="41"/>
      <c r="I29" s="95">
        <v>0</v>
      </c>
      <c r="K29" t="str">
        <f t="shared" si="2"/>
        <v>C</v>
      </c>
      <c r="L29" s="284">
        <f t="shared" si="3"/>
        <v>0</v>
      </c>
      <c r="O29" s="27">
        <v>946955</v>
      </c>
      <c r="P29" s="28">
        <f t="shared" si="1"/>
        <v>0</v>
      </c>
      <c r="Q29" s="1"/>
      <c r="R29" s="296"/>
    </row>
    <row r="30" spans="3:18" ht="15">
      <c r="C30" s="87">
        <v>133100</v>
      </c>
      <c r="D30" s="93">
        <f t="shared" si="0"/>
        <v>99999</v>
      </c>
      <c r="E30" s="16" t="s">
        <v>189</v>
      </c>
      <c r="F30" s="381" t="s">
        <v>20</v>
      </c>
      <c r="G30" s="382"/>
      <c r="H30" s="41"/>
      <c r="I30" s="95">
        <v>0</v>
      </c>
      <c r="K30" t="str">
        <f t="shared" si="2"/>
        <v>C</v>
      </c>
      <c r="L30" s="284">
        <f t="shared" si="3"/>
        <v>0</v>
      </c>
      <c r="O30" s="27">
        <v>946955</v>
      </c>
      <c r="P30" s="28">
        <f t="shared" si="1"/>
        <v>0</v>
      </c>
      <c r="Q30" s="1"/>
      <c r="R30" s="296"/>
    </row>
    <row r="31" spans="3:18" ht="15">
      <c r="C31" s="87">
        <v>138110</v>
      </c>
      <c r="D31" s="93">
        <f t="shared" si="0"/>
        <v>99999</v>
      </c>
      <c r="E31" s="16" t="s">
        <v>190</v>
      </c>
      <c r="F31" s="381" t="s">
        <v>19</v>
      </c>
      <c r="G31" s="382"/>
      <c r="H31" s="41"/>
      <c r="I31" s="95">
        <v>0</v>
      </c>
      <c r="K31" t="str">
        <f t="shared" si="2"/>
        <v>C</v>
      </c>
      <c r="L31" s="284">
        <f t="shared" si="3"/>
        <v>0</v>
      </c>
      <c r="O31" s="27">
        <v>946955</v>
      </c>
      <c r="P31" s="28">
        <f t="shared" si="1"/>
        <v>0</v>
      </c>
      <c r="Q31" s="1"/>
      <c r="R31" s="296"/>
    </row>
    <row r="32" spans="3:18" ht="15">
      <c r="C32" s="87">
        <v>138120</v>
      </c>
      <c r="D32" s="93">
        <f t="shared" si="0"/>
        <v>99999</v>
      </c>
      <c r="E32" s="16" t="s">
        <v>191</v>
      </c>
      <c r="F32" s="388" t="s">
        <v>21</v>
      </c>
      <c r="G32" s="389"/>
      <c r="H32" s="41"/>
      <c r="I32" s="95">
        <v>0</v>
      </c>
      <c r="K32" t="str">
        <f t="shared" si="2"/>
        <v>C</v>
      </c>
      <c r="L32" s="284">
        <f t="shared" si="3"/>
        <v>0</v>
      </c>
      <c r="O32" s="27">
        <v>946955</v>
      </c>
      <c r="P32" s="28">
        <f t="shared" si="1"/>
        <v>0</v>
      </c>
      <c r="Q32" s="1"/>
      <c r="R32" s="296"/>
    </row>
    <row r="33" spans="3:18" ht="15">
      <c r="C33" s="87">
        <v>210000</v>
      </c>
      <c r="D33" s="93">
        <f t="shared" si="0"/>
        <v>99999</v>
      </c>
      <c r="E33" s="16" t="s">
        <v>192</v>
      </c>
      <c r="F33" s="388" t="s">
        <v>22</v>
      </c>
      <c r="G33" s="389"/>
      <c r="H33" s="41"/>
      <c r="I33" s="95">
        <v>0</v>
      </c>
      <c r="K33" t="str">
        <f t="shared" si="2"/>
        <v>C</v>
      </c>
      <c r="L33" s="284">
        <f t="shared" si="3"/>
        <v>0</v>
      </c>
      <c r="O33" s="27">
        <v>946955</v>
      </c>
      <c r="P33" s="28">
        <f t="shared" si="1"/>
        <v>0</v>
      </c>
      <c r="Q33" s="1"/>
      <c r="R33" s="296"/>
    </row>
    <row r="34" spans="3:18" ht="15">
      <c r="C34" s="87">
        <v>220000</v>
      </c>
      <c r="D34" s="93">
        <f t="shared" si="0"/>
        <v>99999</v>
      </c>
      <c r="E34" s="16" t="s">
        <v>193</v>
      </c>
      <c r="F34" s="381" t="s">
        <v>23</v>
      </c>
      <c r="G34" s="382"/>
      <c r="H34" s="41"/>
      <c r="I34" s="95">
        <v>0</v>
      </c>
      <c r="K34" t="str">
        <f t="shared" si="2"/>
        <v>C</v>
      </c>
      <c r="L34" s="284">
        <f t="shared" si="3"/>
        <v>0</v>
      </c>
      <c r="O34" s="27">
        <v>946955</v>
      </c>
      <c r="P34" s="28">
        <f t="shared" si="1"/>
        <v>0</v>
      </c>
      <c r="Q34" s="1"/>
      <c r="R34" s="296"/>
    </row>
    <row r="35" spans="3:18" ht="15">
      <c r="C35" s="87">
        <v>219010</v>
      </c>
      <c r="D35" s="93">
        <f t="shared" si="0"/>
        <v>99999</v>
      </c>
      <c r="E35" s="16" t="s">
        <v>194</v>
      </c>
      <c r="F35" s="36" t="s">
        <v>195</v>
      </c>
      <c r="G35" s="37"/>
      <c r="H35" s="41"/>
      <c r="I35" s="95">
        <v>0</v>
      </c>
      <c r="K35" t="str">
        <f t="shared" si="2"/>
        <v>C</v>
      </c>
      <c r="L35" s="284">
        <f t="shared" si="3"/>
        <v>0</v>
      </c>
      <c r="O35" s="27">
        <v>946955</v>
      </c>
      <c r="P35" s="28">
        <f t="shared" si="1"/>
        <v>0</v>
      </c>
      <c r="Q35" s="1"/>
      <c r="R35" s="296"/>
    </row>
    <row r="36" spans="3:18" ht="15">
      <c r="C36" s="87">
        <v>213020</v>
      </c>
      <c r="D36" s="93">
        <f t="shared" si="0"/>
        <v>99999</v>
      </c>
      <c r="E36" s="16" t="s">
        <v>197</v>
      </c>
      <c r="F36" s="381" t="s">
        <v>24</v>
      </c>
      <c r="G36" s="382"/>
      <c r="H36" s="41"/>
      <c r="I36" s="95">
        <v>0</v>
      </c>
      <c r="K36" t="str">
        <f t="shared" si="2"/>
        <v>C</v>
      </c>
      <c r="L36" s="284">
        <f t="shared" si="3"/>
        <v>0</v>
      </c>
      <c r="O36" s="27">
        <v>946955</v>
      </c>
      <c r="P36" s="28">
        <f t="shared" si="1"/>
        <v>0</v>
      </c>
      <c r="Q36" s="1"/>
      <c r="R36" s="296"/>
    </row>
    <row r="37" spans="3:18" ht="15">
      <c r="C37" s="87">
        <v>215000</v>
      </c>
      <c r="D37" s="93">
        <f t="shared" si="0"/>
        <v>99999</v>
      </c>
      <c r="E37" s="16" t="s">
        <v>198</v>
      </c>
      <c r="F37" s="381" t="s">
        <v>26</v>
      </c>
      <c r="G37" s="382"/>
      <c r="H37" s="41"/>
      <c r="I37" s="95">
        <v>0</v>
      </c>
      <c r="K37" t="str">
        <f t="shared" si="2"/>
        <v>C</v>
      </c>
      <c r="L37" s="284">
        <f t="shared" si="3"/>
        <v>0</v>
      </c>
      <c r="O37" s="27">
        <v>946955</v>
      </c>
      <c r="P37" s="28">
        <f t="shared" si="1"/>
        <v>0</v>
      </c>
      <c r="Q37" s="1"/>
      <c r="R37" s="296"/>
    </row>
    <row r="38" spans="3:18" ht="15">
      <c r="C38" s="87">
        <v>219030</v>
      </c>
      <c r="D38" s="93">
        <f t="shared" si="0"/>
        <v>99999</v>
      </c>
      <c r="E38" s="16" t="s">
        <v>199</v>
      </c>
      <c r="F38" s="1" t="s">
        <v>25</v>
      </c>
      <c r="G38" s="1"/>
      <c r="H38" s="41"/>
      <c r="I38" s="95">
        <v>0</v>
      </c>
      <c r="K38" t="str">
        <f t="shared" si="2"/>
        <v>C</v>
      </c>
      <c r="L38" s="284">
        <f t="shared" si="3"/>
        <v>0</v>
      </c>
      <c r="O38" s="27">
        <v>946955</v>
      </c>
      <c r="P38" s="28">
        <f t="shared" si="1"/>
        <v>0</v>
      </c>
      <c r="Q38" s="1"/>
      <c r="R38" s="296"/>
    </row>
    <row r="39" spans="3:18" ht="15">
      <c r="C39" s="88">
        <v>413050</v>
      </c>
      <c r="D39" s="93">
        <f t="shared" si="0"/>
        <v>99999</v>
      </c>
      <c r="E39" s="16" t="s">
        <v>201</v>
      </c>
      <c r="F39" s="381" t="s">
        <v>200</v>
      </c>
      <c r="G39" s="382"/>
      <c r="H39" s="41"/>
      <c r="I39" s="95">
        <v>0</v>
      </c>
      <c r="K39" t="str">
        <f t="shared" si="2"/>
        <v>C</v>
      </c>
      <c r="L39" s="284">
        <f t="shared" si="3"/>
        <v>0</v>
      </c>
      <c r="O39" s="27">
        <v>946955</v>
      </c>
      <c r="P39" s="28">
        <f t="shared" si="1"/>
        <v>0</v>
      </c>
      <c r="Q39" s="1"/>
      <c r="R39" s="296"/>
    </row>
    <row r="40" spans="3:18" ht="15">
      <c r="C40" s="87">
        <v>422620</v>
      </c>
      <c r="D40" s="93">
        <f t="shared" si="0"/>
        <v>99999</v>
      </c>
      <c r="E40" s="16" t="s">
        <v>202</v>
      </c>
      <c r="F40" s="381" t="s">
        <v>28</v>
      </c>
      <c r="G40" s="382"/>
      <c r="H40" s="41"/>
      <c r="I40" s="95">
        <v>0</v>
      </c>
      <c r="K40" t="str">
        <f t="shared" si="2"/>
        <v>C</v>
      </c>
      <c r="L40" s="284">
        <f t="shared" si="3"/>
        <v>0</v>
      </c>
      <c r="O40" s="27">
        <v>946955</v>
      </c>
      <c r="P40" s="28">
        <f t="shared" si="1"/>
        <v>0</v>
      </c>
      <c r="Q40" s="1"/>
      <c r="R40" s="296"/>
    </row>
    <row r="41" spans="3:18" ht="15">
      <c r="C41" s="87">
        <v>413060</v>
      </c>
      <c r="D41" s="93">
        <f t="shared" si="0"/>
        <v>99999</v>
      </c>
      <c r="E41" s="16" t="s">
        <v>204</v>
      </c>
      <c r="F41" s="386" t="s">
        <v>29</v>
      </c>
      <c r="G41" s="387"/>
      <c r="H41" s="41"/>
      <c r="I41" s="95">
        <v>0</v>
      </c>
      <c r="K41" t="str">
        <f t="shared" si="2"/>
        <v>C</v>
      </c>
      <c r="L41" s="284">
        <f t="shared" si="3"/>
        <v>0</v>
      </c>
      <c r="O41" s="27">
        <v>946955</v>
      </c>
      <c r="P41" s="28">
        <f t="shared" si="1"/>
        <v>0</v>
      </c>
      <c r="Q41" s="1"/>
      <c r="R41" s="296"/>
    </row>
    <row r="42" spans="3:18" ht="15">
      <c r="C42" s="87">
        <v>221000</v>
      </c>
      <c r="D42" s="93">
        <f t="shared" si="0"/>
        <v>99999</v>
      </c>
      <c r="E42" s="16" t="s">
        <v>205</v>
      </c>
      <c r="F42" s="381" t="s">
        <v>30</v>
      </c>
      <c r="G42" s="382"/>
      <c r="H42" s="41"/>
      <c r="I42" s="95">
        <v>0</v>
      </c>
      <c r="K42" t="str">
        <f t="shared" si="2"/>
        <v>C</v>
      </c>
      <c r="L42" s="284">
        <f t="shared" si="3"/>
        <v>0</v>
      </c>
      <c r="O42" s="27">
        <v>946955</v>
      </c>
      <c r="P42" s="28">
        <f t="shared" si="1"/>
        <v>0</v>
      </c>
      <c r="Q42" s="1"/>
      <c r="R42" s="296"/>
    </row>
    <row r="43" spans="3:18" ht="15">
      <c r="C43" s="87">
        <v>413070</v>
      </c>
      <c r="D43" s="93">
        <f t="shared" si="0"/>
        <v>99999</v>
      </c>
      <c r="E43" s="16" t="s">
        <v>206</v>
      </c>
      <c r="F43" s="381" t="s">
        <v>31</v>
      </c>
      <c r="G43" s="382"/>
      <c r="H43" s="41"/>
      <c r="I43" s="95">
        <v>0</v>
      </c>
      <c r="K43" t="str">
        <f t="shared" si="2"/>
        <v>C</v>
      </c>
      <c r="L43" s="284">
        <f t="shared" si="3"/>
        <v>0</v>
      </c>
      <c r="O43" s="27">
        <v>946955</v>
      </c>
      <c r="P43" s="28">
        <f t="shared" si="1"/>
        <v>0</v>
      </c>
      <c r="Q43" s="1"/>
      <c r="R43" s="296"/>
    </row>
    <row r="44" spans="3:18" ht="15">
      <c r="C44" s="87">
        <v>411020</v>
      </c>
      <c r="D44" s="93">
        <f t="shared" si="0"/>
        <v>99999</v>
      </c>
      <c r="E44" s="16" t="s">
        <v>207</v>
      </c>
      <c r="F44" s="381" t="s">
        <v>32</v>
      </c>
      <c r="G44" s="382"/>
      <c r="H44" s="41"/>
      <c r="I44" s="95">
        <v>0</v>
      </c>
      <c r="K44" t="str">
        <f t="shared" si="2"/>
        <v>C</v>
      </c>
      <c r="L44" s="284">
        <f t="shared" si="3"/>
        <v>0</v>
      </c>
      <c r="O44" s="27">
        <v>946955</v>
      </c>
      <c r="P44" s="28">
        <f t="shared" si="1"/>
        <v>0</v>
      </c>
      <c r="Q44" s="1"/>
      <c r="R44" s="296"/>
    </row>
    <row r="45" spans="3:18" ht="15">
      <c r="C45" s="87">
        <v>569010</v>
      </c>
      <c r="D45" s="93">
        <f t="shared" si="0"/>
        <v>99999</v>
      </c>
      <c r="E45" s="16" t="s">
        <v>209</v>
      </c>
      <c r="F45" s="381" t="s">
        <v>36</v>
      </c>
      <c r="G45" s="382"/>
      <c r="H45" s="41"/>
      <c r="I45" s="95">
        <v>0</v>
      </c>
      <c r="K45" t="str">
        <f t="shared" si="2"/>
        <v>C</v>
      </c>
      <c r="L45" s="284">
        <f t="shared" si="3"/>
        <v>0</v>
      </c>
      <c r="O45" s="27">
        <v>946955</v>
      </c>
      <c r="P45" s="28">
        <f t="shared" si="1"/>
        <v>0</v>
      </c>
      <c r="Q45" s="1"/>
      <c r="R45" s="296"/>
    </row>
    <row r="46" spans="3:18" ht="15">
      <c r="C46" s="87">
        <v>569000</v>
      </c>
      <c r="D46" s="93">
        <f t="shared" si="0"/>
        <v>99999</v>
      </c>
      <c r="E46" s="16" t="s">
        <v>210</v>
      </c>
      <c r="F46" s="381" t="s">
        <v>35</v>
      </c>
      <c r="G46" s="382"/>
      <c r="H46" s="41"/>
      <c r="I46" s="95">
        <v>0</v>
      </c>
      <c r="K46" t="str">
        <f t="shared" si="2"/>
        <v>C</v>
      </c>
      <c r="L46" s="284">
        <f t="shared" si="3"/>
        <v>0</v>
      </c>
      <c r="O46" s="27">
        <v>946955</v>
      </c>
      <c r="P46" s="28">
        <f t="shared" si="1"/>
        <v>0</v>
      </c>
      <c r="Q46" s="1"/>
      <c r="R46" s="296"/>
    </row>
    <row r="47" spans="3:18" ht="15">
      <c r="C47" s="87">
        <v>610040</v>
      </c>
      <c r="D47" s="93">
        <f t="shared" si="0"/>
        <v>99999</v>
      </c>
      <c r="E47" s="16" t="s">
        <v>211</v>
      </c>
      <c r="F47" s="381" t="s">
        <v>34</v>
      </c>
      <c r="G47" s="382"/>
      <c r="H47" s="41"/>
      <c r="I47" s="95">
        <v>0</v>
      </c>
      <c r="K47" t="str">
        <f t="shared" si="2"/>
        <v>C</v>
      </c>
      <c r="L47" s="284">
        <f t="shared" si="3"/>
        <v>0</v>
      </c>
      <c r="O47" s="27">
        <v>946955</v>
      </c>
      <c r="P47" s="28">
        <f t="shared" si="1"/>
        <v>0</v>
      </c>
      <c r="Q47" s="1"/>
      <c r="R47" s="296"/>
    </row>
    <row r="48" spans="3:18" ht="15">
      <c r="C48" s="87"/>
      <c r="D48" s="93">
        <f t="shared" si="0"/>
        <v>99999</v>
      </c>
      <c r="E48" s="16" t="s">
        <v>270</v>
      </c>
      <c r="F48" s="36" t="s">
        <v>476</v>
      </c>
      <c r="G48" s="37"/>
      <c r="H48" s="41"/>
      <c r="I48" s="95">
        <v>0</v>
      </c>
      <c r="K48" t="str">
        <f t="shared" si="2"/>
        <v>C</v>
      </c>
      <c r="L48" s="284">
        <f t="shared" si="3"/>
        <v>0</v>
      </c>
      <c r="O48" s="27">
        <v>925011</v>
      </c>
      <c r="P48" s="28">
        <f t="shared" si="1"/>
        <v>0</v>
      </c>
      <c r="Q48" s="1"/>
      <c r="R48" s="296"/>
    </row>
    <row r="49" spans="3:18" ht="15">
      <c r="C49" s="87">
        <v>599000</v>
      </c>
      <c r="D49" s="93">
        <f t="shared" si="0"/>
        <v>99999</v>
      </c>
      <c r="E49" s="16" t="s">
        <v>219</v>
      </c>
      <c r="F49" s="381" t="s">
        <v>38</v>
      </c>
      <c r="G49" s="382"/>
      <c r="H49" s="41"/>
      <c r="I49" s="95">
        <v>0</v>
      </c>
      <c r="K49" t="str">
        <f t="shared" si="2"/>
        <v>C</v>
      </c>
      <c r="L49" s="284">
        <f t="shared" si="3"/>
        <v>0</v>
      </c>
      <c r="O49" s="27">
        <v>946955</v>
      </c>
      <c r="P49" s="28">
        <f t="shared" si="1"/>
        <v>0</v>
      </c>
      <c r="Q49" s="1"/>
      <c r="R49" s="296"/>
    </row>
    <row r="50" spans="3:18" ht="15">
      <c r="C50" s="87">
        <v>599010</v>
      </c>
      <c r="D50" s="93">
        <f t="shared" si="0"/>
        <v>99999</v>
      </c>
      <c r="E50" s="16" t="s">
        <v>220</v>
      </c>
      <c r="F50" s="381" t="s">
        <v>39</v>
      </c>
      <c r="G50" s="382"/>
      <c r="H50" s="41"/>
      <c r="I50" s="95">
        <v>0</v>
      </c>
      <c r="K50" t="str">
        <f t="shared" si="2"/>
        <v>C</v>
      </c>
      <c r="L50" s="284">
        <f t="shared" si="3"/>
        <v>0</v>
      </c>
      <c r="O50" s="27">
        <v>946955</v>
      </c>
      <c r="P50" s="28">
        <f t="shared" si="1"/>
        <v>0</v>
      </c>
      <c r="Q50" s="1"/>
      <c r="R50" s="296"/>
    </row>
    <row r="51" spans="3:18" ht="15">
      <c r="C51" s="87">
        <v>599020</v>
      </c>
      <c r="D51" s="93">
        <f t="shared" si="0"/>
        <v>99999</v>
      </c>
      <c r="E51" s="16" t="s">
        <v>221</v>
      </c>
      <c r="F51" s="381" t="s">
        <v>40</v>
      </c>
      <c r="G51" s="382"/>
      <c r="H51" s="41"/>
      <c r="I51" s="95">
        <v>0</v>
      </c>
      <c r="K51" t="str">
        <f t="shared" si="2"/>
        <v>C</v>
      </c>
      <c r="L51" s="284">
        <f t="shared" si="3"/>
        <v>0</v>
      </c>
      <c r="O51" s="27">
        <v>946955</v>
      </c>
      <c r="P51" s="28">
        <f t="shared" si="1"/>
        <v>0</v>
      </c>
      <c r="Q51" s="1"/>
      <c r="R51" s="296"/>
    </row>
    <row r="52" spans="3:19" ht="16.5" thickBot="1">
      <c r="C52" s="87">
        <v>599030</v>
      </c>
      <c r="D52" s="93">
        <f t="shared" si="0"/>
        <v>99999</v>
      </c>
      <c r="E52" s="16" t="s">
        <v>222</v>
      </c>
      <c r="F52" s="381" t="s">
        <v>223</v>
      </c>
      <c r="G52" s="382"/>
      <c r="H52" s="41"/>
      <c r="I52" s="95">
        <v>0</v>
      </c>
      <c r="K52" t="str">
        <f t="shared" si="2"/>
        <v>C</v>
      </c>
      <c r="L52" s="284">
        <f t="shared" si="3"/>
        <v>0</v>
      </c>
      <c r="O52" s="27">
        <v>946955</v>
      </c>
      <c r="P52" s="28">
        <f t="shared" si="1"/>
        <v>0</v>
      </c>
      <c r="Q52" s="1"/>
      <c r="R52" s="296"/>
      <c r="S52" s="74">
        <f>SUM(P8:P52)</f>
        <v>0</v>
      </c>
    </row>
    <row r="53" spans="3:21" ht="17.25" thickBot="1" thickTop="1">
      <c r="C53" s="89"/>
      <c r="D53" s="25"/>
      <c r="E53" s="101"/>
      <c r="F53" s="383" t="s">
        <v>262</v>
      </c>
      <c r="G53" s="384"/>
      <c r="H53" s="102"/>
      <c r="I53" s="103">
        <f>SUM(I8:I52)</f>
        <v>0</v>
      </c>
      <c r="K53" t="str">
        <f>IF(P53&gt;1,"D","C")</f>
        <v>C</v>
      </c>
      <c r="L53" s="284">
        <f>IF(K53="C",-P53,P53)</f>
        <v>0</v>
      </c>
      <c r="N53" s="275" t="s">
        <v>264</v>
      </c>
      <c r="O53" s="10">
        <v>925011</v>
      </c>
      <c r="P53" s="276">
        <f>SUM(P8:P21)+P48</f>
        <v>0</v>
      </c>
      <c r="Q53" s="1"/>
      <c r="R53" s="297"/>
      <c r="S53" s="19"/>
      <c r="T53" s="19"/>
      <c r="U53" s="19"/>
    </row>
    <row r="54" spans="1:16" ht="15.75" thickTop="1">
      <c r="A54" s="7"/>
      <c r="B54" s="7"/>
      <c r="K54" t="str">
        <f>IF(P54&gt;1,"D","C")</f>
        <v>C</v>
      </c>
      <c r="L54" s="284">
        <f>IF(K54="C",-P54,P54)</f>
        <v>0</v>
      </c>
      <c r="N54" s="275" t="s">
        <v>263</v>
      </c>
      <c r="O54" s="10">
        <v>946955</v>
      </c>
      <c r="P54" s="276">
        <f>SUM(P22:P47)+SUM(P49:P52)</f>
        <v>0</v>
      </c>
    </row>
    <row r="55" spans="1:16" ht="15.75">
      <c r="A55" s="7"/>
      <c r="B55" s="7"/>
      <c r="D55" s="342" t="s">
        <v>235</v>
      </c>
      <c r="E55" s="342"/>
      <c r="F55" s="342"/>
      <c r="G55" s="342"/>
      <c r="H55" s="342"/>
      <c r="I55" s="342"/>
      <c r="N55" s="11"/>
      <c r="O55" s="285"/>
      <c r="P55" s="57"/>
    </row>
    <row r="56" spans="1:19" ht="15.75">
      <c r="A56" s="7"/>
      <c r="B56" s="7"/>
      <c r="D56" s="7"/>
      <c r="E56" s="7"/>
      <c r="F56" s="7"/>
      <c r="G56" s="8"/>
      <c r="H56" s="8"/>
      <c r="I56" s="1"/>
      <c r="N56" s="11"/>
      <c r="O56" s="277" t="s">
        <v>230</v>
      </c>
      <c r="P56" s="278">
        <f>SUM(P53:P55)</f>
        <v>0</v>
      </c>
      <c r="S56" s="269">
        <f>S52-P56</f>
        <v>0</v>
      </c>
    </row>
    <row r="57" spans="1:9" ht="15.75">
      <c r="A57" s="7"/>
      <c r="B57" s="7"/>
      <c r="D57" s="300" t="s">
        <v>157</v>
      </c>
      <c r="E57" s="300"/>
      <c r="F57" s="333" t="s">
        <v>162</v>
      </c>
      <c r="G57" s="333"/>
      <c r="H57" s="333" t="s">
        <v>161</v>
      </c>
      <c r="I57" s="333"/>
    </row>
    <row r="58" spans="1:9" ht="15">
      <c r="A58" s="7"/>
      <c r="B58" s="7"/>
      <c r="D58" s="334" t="str">
        <f>+F1</f>
        <v>Please choose your School</v>
      </c>
      <c r="E58" s="335"/>
      <c r="F58" s="34" t="s">
        <v>158</v>
      </c>
      <c r="G58" s="33"/>
      <c r="H58" s="34" t="s">
        <v>158</v>
      </c>
      <c r="I58" s="33"/>
    </row>
    <row r="59" spans="1:9" ht="15.75">
      <c r="A59" s="7"/>
      <c r="B59" s="7"/>
      <c r="D59" s="336"/>
      <c r="E59" s="337"/>
      <c r="F59" s="35" t="s">
        <v>159</v>
      </c>
      <c r="G59" s="65"/>
      <c r="H59" s="35" t="s">
        <v>159</v>
      </c>
      <c r="I59" s="65"/>
    </row>
    <row r="60" spans="1:9" ht="15">
      <c r="A60" s="7"/>
      <c r="B60" s="7"/>
      <c r="D60" s="29"/>
      <c r="E60" s="30"/>
      <c r="F60" s="34" t="s">
        <v>160</v>
      </c>
      <c r="G60" s="33"/>
      <c r="H60" s="34" t="s">
        <v>160</v>
      </c>
      <c r="I60" s="33"/>
    </row>
    <row r="61" spans="1:2" ht="15">
      <c r="A61" s="7"/>
      <c r="B61" s="7"/>
    </row>
    <row r="62" spans="1:2" ht="15">
      <c r="A62" s="7"/>
      <c r="B62" s="7"/>
    </row>
    <row r="63" spans="1:2" ht="15">
      <c r="A63" s="7"/>
      <c r="B63" s="7"/>
    </row>
    <row r="64" spans="1:2" ht="15">
      <c r="A64" s="7"/>
      <c r="B64" s="7"/>
    </row>
    <row r="65" spans="1:2" ht="15">
      <c r="A65" s="7"/>
      <c r="B65" s="7"/>
    </row>
    <row r="66" spans="1:2" ht="15">
      <c r="A66" s="7"/>
      <c r="B66" s="7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2" ht="15">
      <c r="A96" s="7"/>
      <c r="B96" s="7"/>
    </row>
    <row r="97" spans="1:2" ht="15">
      <c r="A97" s="7"/>
      <c r="B97" s="7"/>
    </row>
    <row r="98" spans="1:2" ht="15">
      <c r="A98" s="7"/>
      <c r="B98" s="7"/>
    </row>
    <row r="99" spans="1:2" ht="15">
      <c r="A99" s="7"/>
      <c r="B99" s="7"/>
    </row>
    <row r="100" spans="1:18" ht="15">
      <c r="A100" s="7"/>
      <c r="B100" s="7"/>
      <c r="R100">
        <v>12</v>
      </c>
    </row>
    <row r="101" spans="7:9" ht="15.75">
      <c r="G101" s="86" t="s">
        <v>41</v>
      </c>
      <c r="H101" s="84" t="s">
        <v>261</v>
      </c>
      <c r="I101" s="85" t="s">
        <v>43</v>
      </c>
    </row>
    <row r="102" spans="7:9" ht="15">
      <c r="G102" s="6" t="s">
        <v>470</v>
      </c>
      <c r="H102" s="6"/>
      <c r="I102" s="10">
        <v>99999</v>
      </c>
    </row>
    <row r="103" spans="7:18" ht="15">
      <c r="G103" s="58" t="s">
        <v>44</v>
      </c>
      <c r="H103" s="22">
        <v>1000</v>
      </c>
      <c r="I103" s="14">
        <v>10130</v>
      </c>
      <c r="R103" t="s">
        <v>531</v>
      </c>
    </row>
    <row r="104" spans="7:18" ht="15">
      <c r="G104" s="58" t="s">
        <v>3</v>
      </c>
      <c r="H104" s="22">
        <v>1001</v>
      </c>
      <c r="I104" s="14">
        <v>10131</v>
      </c>
      <c r="R104" t="s">
        <v>531</v>
      </c>
    </row>
    <row r="105" spans="7:18" ht="15">
      <c r="G105" s="58" t="s">
        <v>163</v>
      </c>
      <c r="H105" s="22">
        <v>1002</v>
      </c>
      <c r="I105" s="14">
        <v>10132</v>
      </c>
      <c r="R105" t="s">
        <v>531</v>
      </c>
    </row>
    <row r="106" spans="7:18" ht="15">
      <c r="G106" s="58" t="s">
        <v>164</v>
      </c>
      <c r="H106" s="22">
        <v>1003</v>
      </c>
      <c r="I106" s="14">
        <v>10133</v>
      </c>
      <c r="R106" t="s">
        <v>531</v>
      </c>
    </row>
    <row r="107" spans="7:9" ht="15">
      <c r="G107" s="58"/>
      <c r="H107" s="22"/>
      <c r="I107" s="14"/>
    </row>
    <row r="108" spans="7:18" ht="15">
      <c r="G108" s="23" t="s">
        <v>258</v>
      </c>
      <c r="H108" s="23">
        <v>3520</v>
      </c>
      <c r="I108" s="66">
        <v>11094</v>
      </c>
      <c r="R108" t="s">
        <v>531</v>
      </c>
    </row>
    <row r="109" spans="7:18" ht="15">
      <c r="G109" s="23" t="s">
        <v>45</v>
      </c>
      <c r="H109" s="23">
        <v>3317</v>
      </c>
      <c r="I109" s="66">
        <v>10042</v>
      </c>
      <c r="R109" t="s">
        <v>531</v>
      </c>
    </row>
    <row r="110" spans="7:18" ht="15">
      <c r="G110" s="23" t="s">
        <v>46</v>
      </c>
      <c r="H110" s="23">
        <v>3300</v>
      </c>
      <c r="I110" s="66">
        <v>10040</v>
      </c>
      <c r="R110" t="s">
        <v>531</v>
      </c>
    </row>
    <row r="111" spans="7:18" ht="15">
      <c r="G111" s="23" t="s">
        <v>47</v>
      </c>
      <c r="H111" s="23">
        <v>3500</v>
      </c>
      <c r="I111" s="66">
        <v>10043</v>
      </c>
      <c r="R111" t="s">
        <v>531</v>
      </c>
    </row>
    <row r="112" spans="7:18" ht="15">
      <c r="G112" s="23" t="s">
        <v>48</v>
      </c>
      <c r="H112" s="23">
        <v>3514</v>
      </c>
      <c r="I112" s="66">
        <v>10117</v>
      </c>
      <c r="R112" t="s">
        <v>531</v>
      </c>
    </row>
    <row r="113" spans="7:18" ht="15">
      <c r="G113" s="23" t="s">
        <v>50</v>
      </c>
      <c r="H113" s="23">
        <v>2002</v>
      </c>
      <c r="I113" s="66">
        <v>10044</v>
      </c>
      <c r="R113" t="s">
        <v>531</v>
      </c>
    </row>
    <row r="114" spans="7:18" ht="15">
      <c r="G114" s="23" t="s">
        <v>1</v>
      </c>
      <c r="H114" s="23">
        <v>2079</v>
      </c>
      <c r="I114" s="66">
        <v>10128</v>
      </c>
      <c r="R114" t="s">
        <v>531</v>
      </c>
    </row>
    <row r="115" spans="7:18" ht="15">
      <c r="G115" s="23" t="s">
        <v>51</v>
      </c>
      <c r="H115" s="23">
        <v>2003</v>
      </c>
      <c r="I115" s="66">
        <v>10045</v>
      </c>
      <c r="R115" t="s">
        <v>531</v>
      </c>
    </row>
    <row r="116" spans="7:18" ht="15">
      <c r="G116" s="23" t="s">
        <v>52</v>
      </c>
      <c r="H116" s="23">
        <v>3511</v>
      </c>
      <c r="I116" s="66">
        <v>10115</v>
      </c>
      <c r="R116" t="s">
        <v>531</v>
      </c>
    </row>
    <row r="117" spans="7:18" ht="15">
      <c r="G117" s="23" t="s">
        <v>2</v>
      </c>
      <c r="H117" s="23">
        <v>3519</v>
      </c>
      <c r="I117" s="66">
        <v>10134</v>
      </c>
      <c r="R117" t="s">
        <v>531</v>
      </c>
    </row>
    <row r="118" spans="7:18" ht="15">
      <c r="G118" s="23" t="s">
        <v>53</v>
      </c>
      <c r="H118" s="23">
        <v>2008</v>
      </c>
      <c r="I118" s="66">
        <v>10047</v>
      </c>
      <c r="R118" t="s">
        <v>531</v>
      </c>
    </row>
    <row r="119" spans="7:18" ht="15">
      <c r="G119" s="23" t="s">
        <v>54</v>
      </c>
      <c r="H119" s="23">
        <v>2007</v>
      </c>
      <c r="I119" s="66">
        <v>10046</v>
      </c>
      <c r="R119" t="s">
        <v>531</v>
      </c>
    </row>
    <row r="120" spans="7:18" ht="15">
      <c r="G120" s="23" t="s">
        <v>55</v>
      </c>
      <c r="H120" s="23">
        <v>2009</v>
      </c>
      <c r="I120" s="66">
        <v>10048</v>
      </c>
      <c r="R120" t="s">
        <v>531</v>
      </c>
    </row>
    <row r="121" spans="7:18" ht="15">
      <c r="G121" s="23" t="s">
        <v>56</v>
      </c>
      <c r="H121" s="23">
        <v>2067</v>
      </c>
      <c r="I121" s="66">
        <v>10118</v>
      </c>
      <c r="R121" t="s">
        <v>531</v>
      </c>
    </row>
    <row r="122" spans="7:18" ht="15">
      <c r="G122" s="23" t="s">
        <v>57</v>
      </c>
      <c r="H122" s="23">
        <v>2010</v>
      </c>
      <c r="I122" s="66">
        <v>10049</v>
      </c>
      <c r="R122" t="s">
        <v>531</v>
      </c>
    </row>
    <row r="123" spans="7:18" ht="15">
      <c r="G123" s="23" t="s">
        <v>58</v>
      </c>
      <c r="H123" s="23">
        <v>3302</v>
      </c>
      <c r="I123" s="66">
        <v>10050</v>
      </c>
      <c r="R123" t="s">
        <v>531</v>
      </c>
    </row>
    <row r="124" spans="7:18" ht="15">
      <c r="G124" s="23" t="s">
        <v>59</v>
      </c>
      <c r="H124" s="23">
        <v>2011</v>
      </c>
      <c r="I124" s="66">
        <v>10051</v>
      </c>
      <c r="R124" t="s">
        <v>531</v>
      </c>
    </row>
    <row r="125" spans="7:18" ht="15">
      <c r="G125" s="23" t="s">
        <v>227</v>
      </c>
      <c r="H125" s="23">
        <v>3522</v>
      </c>
      <c r="I125" s="66">
        <v>10953</v>
      </c>
      <c r="R125" t="s">
        <v>531</v>
      </c>
    </row>
    <row r="126" spans="7:18" ht="15">
      <c r="G126" s="23" t="s">
        <v>60</v>
      </c>
      <c r="H126" s="23">
        <v>2014</v>
      </c>
      <c r="I126" s="66">
        <v>10054</v>
      </c>
      <c r="R126" t="s">
        <v>531</v>
      </c>
    </row>
    <row r="127" spans="7:18" ht="15">
      <c r="G127" s="23" t="s">
        <v>61</v>
      </c>
      <c r="H127" s="23">
        <v>2015</v>
      </c>
      <c r="I127" s="66">
        <v>10055</v>
      </c>
      <c r="R127" t="s">
        <v>531</v>
      </c>
    </row>
    <row r="128" spans="7:18" ht="15">
      <c r="G128" s="23" t="s">
        <v>62</v>
      </c>
      <c r="H128" s="23">
        <v>2016</v>
      </c>
      <c r="I128" s="66">
        <v>10056</v>
      </c>
      <c r="R128" t="s">
        <v>531</v>
      </c>
    </row>
    <row r="129" spans="7:18" ht="15">
      <c r="G129" s="23" t="s">
        <v>63</v>
      </c>
      <c r="H129" s="23">
        <v>2017</v>
      </c>
      <c r="I129" s="66">
        <v>10057</v>
      </c>
      <c r="R129" t="s">
        <v>531</v>
      </c>
    </row>
    <row r="130" spans="7:18" ht="15">
      <c r="G130" s="23" t="s">
        <v>64</v>
      </c>
      <c r="H130" s="23">
        <v>2073</v>
      </c>
      <c r="I130" s="66">
        <v>10083</v>
      </c>
      <c r="R130" t="s">
        <v>531</v>
      </c>
    </row>
    <row r="131" spans="7:18" ht="15">
      <c r="G131" s="23" t="s">
        <v>65</v>
      </c>
      <c r="H131" s="23">
        <v>2019</v>
      </c>
      <c r="I131" s="66">
        <v>10059</v>
      </c>
      <c r="R131" t="s">
        <v>531</v>
      </c>
    </row>
    <row r="132" spans="7:18" ht="15">
      <c r="G132" s="67" t="s">
        <v>66</v>
      </c>
      <c r="H132" s="68">
        <v>2018</v>
      </c>
      <c r="I132" s="69">
        <v>10058</v>
      </c>
      <c r="R132" t="s">
        <v>531</v>
      </c>
    </row>
    <row r="133" spans="7:18" ht="15">
      <c r="G133" s="68" t="s">
        <v>67</v>
      </c>
      <c r="H133" s="68">
        <v>2021</v>
      </c>
      <c r="I133" s="69">
        <v>10061</v>
      </c>
      <c r="R133" t="s">
        <v>531</v>
      </c>
    </row>
    <row r="134" spans="7:18" ht="15">
      <c r="G134" s="68" t="s">
        <v>68</v>
      </c>
      <c r="H134" s="68">
        <v>5200</v>
      </c>
      <c r="I134" s="69">
        <v>10060</v>
      </c>
      <c r="R134" t="s">
        <v>531</v>
      </c>
    </row>
    <row r="135" spans="7:18" ht="15">
      <c r="G135" s="68" t="s">
        <v>69</v>
      </c>
      <c r="H135" s="68">
        <v>2023</v>
      </c>
      <c r="I135" s="69">
        <v>10063</v>
      </c>
      <c r="R135" t="s">
        <v>531</v>
      </c>
    </row>
    <row r="136" spans="7:18" ht="15">
      <c r="G136" s="68" t="s">
        <v>528</v>
      </c>
      <c r="H136" s="68">
        <v>3524</v>
      </c>
      <c r="I136" s="69">
        <v>11278</v>
      </c>
      <c r="R136" t="s">
        <v>531</v>
      </c>
    </row>
    <row r="137" spans="7:18" ht="15">
      <c r="G137" s="68" t="s">
        <v>70</v>
      </c>
      <c r="H137" s="68">
        <v>2022</v>
      </c>
      <c r="I137" s="69">
        <v>10062</v>
      </c>
      <c r="R137" t="s">
        <v>531</v>
      </c>
    </row>
    <row r="138" spans="7:18" ht="15">
      <c r="G138" s="68" t="s">
        <v>71</v>
      </c>
      <c r="H138" s="68">
        <v>2024</v>
      </c>
      <c r="I138" s="69">
        <v>10064</v>
      </c>
      <c r="R138" t="s">
        <v>531</v>
      </c>
    </row>
    <row r="139" spans="7:18" ht="15">
      <c r="G139" s="68" t="s">
        <v>72</v>
      </c>
      <c r="H139" s="68">
        <v>2025</v>
      </c>
      <c r="I139" s="69">
        <v>10065</v>
      </c>
      <c r="R139" t="s">
        <v>531</v>
      </c>
    </row>
    <row r="140" spans="7:18" ht="15">
      <c r="G140" s="68" t="s">
        <v>73</v>
      </c>
      <c r="H140" s="68">
        <v>2026</v>
      </c>
      <c r="I140" s="69">
        <v>10066</v>
      </c>
      <c r="R140" t="s">
        <v>531</v>
      </c>
    </row>
    <row r="141" spans="7:18" ht="15">
      <c r="G141" s="68" t="s">
        <v>74</v>
      </c>
      <c r="H141" s="68">
        <v>2028</v>
      </c>
      <c r="I141" s="69">
        <v>10068</v>
      </c>
      <c r="R141" t="s">
        <v>531</v>
      </c>
    </row>
    <row r="142" spans="7:18" ht="15">
      <c r="G142" s="68" t="s">
        <v>75</v>
      </c>
      <c r="H142" s="68">
        <v>2027</v>
      </c>
      <c r="I142" s="69">
        <v>10067</v>
      </c>
      <c r="R142" t="s">
        <v>531</v>
      </c>
    </row>
    <row r="143" spans="7:18" ht="15">
      <c r="G143" s="68" t="s">
        <v>76</v>
      </c>
      <c r="H143" s="68">
        <v>2029</v>
      </c>
      <c r="I143" s="69">
        <v>10069</v>
      </c>
      <c r="R143" t="s">
        <v>531</v>
      </c>
    </row>
    <row r="144" spans="7:18" ht="15">
      <c r="G144" s="68" t="s">
        <v>77</v>
      </c>
      <c r="H144" s="68">
        <v>2030</v>
      </c>
      <c r="I144" s="69">
        <v>10070</v>
      </c>
      <c r="R144" t="s">
        <v>531</v>
      </c>
    </row>
    <row r="145" spans="7:18" ht="15">
      <c r="G145" s="68" t="s">
        <v>78</v>
      </c>
      <c r="H145" s="68">
        <v>3516</v>
      </c>
      <c r="I145" s="69">
        <v>10121</v>
      </c>
      <c r="R145" t="s">
        <v>531</v>
      </c>
    </row>
    <row r="146" spans="7:18" ht="15">
      <c r="G146" s="68" t="s">
        <v>79</v>
      </c>
      <c r="H146" s="68">
        <v>2031</v>
      </c>
      <c r="I146" s="69">
        <v>10071</v>
      </c>
      <c r="R146" t="s">
        <v>531</v>
      </c>
    </row>
    <row r="147" spans="7:18" ht="15">
      <c r="G147" s="68" t="s">
        <v>80</v>
      </c>
      <c r="H147" s="68">
        <v>2032</v>
      </c>
      <c r="I147" s="69">
        <v>10072</v>
      </c>
      <c r="R147" t="s">
        <v>531</v>
      </c>
    </row>
    <row r="148" spans="7:18" ht="15">
      <c r="G148" s="68" t="s">
        <v>81</v>
      </c>
      <c r="H148" s="68">
        <v>3304</v>
      </c>
      <c r="I148" s="69">
        <v>10073</v>
      </c>
      <c r="R148" t="s">
        <v>531</v>
      </c>
    </row>
    <row r="149" spans="7:18" ht="15">
      <c r="G149" s="68" t="s">
        <v>82</v>
      </c>
      <c r="H149" s="68">
        <v>2074</v>
      </c>
      <c r="I149" s="69">
        <v>10122</v>
      </c>
      <c r="R149" t="s">
        <v>531</v>
      </c>
    </row>
    <row r="150" spans="7:18" ht="15">
      <c r="G150" s="68" t="s">
        <v>83</v>
      </c>
      <c r="H150" s="68">
        <v>3515</v>
      </c>
      <c r="I150" s="69">
        <v>10106</v>
      </c>
      <c r="R150" t="s">
        <v>531</v>
      </c>
    </row>
    <row r="151" spans="7:18" ht="15">
      <c r="G151" s="68" t="s">
        <v>84</v>
      </c>
      <c r="H151" s="68">
        <v>2036</v>
      </c>
      <c r="I151" s="69">
        <v>10074</v>
      </c>
      <c r="R151" t="s">
        <v>531</v>
      </c>
    </row>
    <row r="152" spans="7:18" ht="15">
      <c r="G152" s="68" t="s">
        <v>85</v>
      </c>
      <c r="H152" s="68">
        <v>2037</v>
      </c>
      <c r="I152" s="69">
        <v>10075</v>
      </c>
      <c r="R152" t="s">
        <v>531</v>
      </c>
    </row>
    <row r="153" spans="7:18" ht="15">
      <c r="G153" s="68" t="s">
        <v>257</v>
      </c>
      <c r="H153" s="68">
        <v>3523</v>
      </c>
      <c r="I153" s="69">
        <v>11093</v>
      </c>
      <c r="R153" t="s">
        <v>531</v>
      </c>
    </row>
    <row r="154" spans="7:18" ht="15">
      <c r="G154" s="68" t="s">
        <v>88</v>
      </c>
      <c r="H154" s="68">
        <v>5948</v>
      </c>
      <c r="I154" s="69">
        <v>10125</v>
      </c>
      <c r="R154" t="s">
        <v>531</v>
      </c>
    </row>
    <row r="155" spans="7:18" ht="15">
      <c r="G155" s="68" t="s">
        <v>89</v>
      </c>
      <c r="H155" s="68">
        <v>5949</v>
      </c>
      <c r="I155" s="69">
        <v>10126</v>
      </c>
      <c r="R155" t="s">
        <v>531</v>
      </c>
    </row>
    <row r="156" spans="7:18" ht="15">
      <c r="G156" s="68" t="s">
        <v>90</v>
      </c>
      <c r="H156" s="68">
        <v>3513</v>
      </c>
      <c r="I156" s="69">
        <v>10114</v>
      </c>
      <c r="R156" t="s">
        <v>531</v>
      </c>
    </row>
    <row r="157" spans="7:18" ht="15">
      <c r="G157" s="68" t="s">
        <v>91</v>
      </c>
      <c r="H157" s="68">
        <v>3305</v>
      </c>
      <c r="I157" s="69">
        <v>10078</v>
      </c>
      <c r="R157" t="s">
        <v>531</v>
      </c>
    </row>
    <row r="158" spans="7:18" ht="15">
      <c r="G158" s="68" t="s">
        <v>92</v>
      </c>
      <c r="H158" s="68">
        <v>2042</v>
      </c>
      <c r="I158" s="69">
        <v>10079</v>
      </c>
      <c r="R158" t="s">
        <v>531</v>
      </c>
    </row>
    <row r="159" spans="7:18" ht="15">
      <c r="G159" s="68" t="s">
        <v>93</v>
      </c>
      <c r="H159" s="68">
        <v>2044</v>
      </c>
      <c r="I159" s="69">
        <v>10081</v>
      </c>
      <c r="R159" t="s">
        <v>531</v>
      </c>
    </row>
    <row r="160" spans="7:18" ht="15">
      <c r="G160" s="68" t="s">
        <v>94</v>
      </c>
      <c r="H160" s="68">
        <v>2043</v>
      </c>
      <c r="I160" s="69">
        <v>10080</v>
      </c>
      <c r="R160" t="s">
        <v>531</v>
      </c>
    </row>
    <row r="161" spans="7:18" ht="15">
      <c r="G161" s="68" t="s">
        <v>95</v>
      </c>
      <c r="H161" s="68">
        <v>2045</v>
      </c>
      <c r="I161" s="69">
        <v>10082</v>
      </c>
      <c r="R161" t="s">
        <v>531</v>
      </c>
    </row>
    <row r="162" spans="7:18" ht="15">
      <c r="G162" s="68" t="s">
        <v>96</v>
      </c>
      <c r="H162" s="68">
        <v>2077</v>
      </c>
      <c r="I162" s="69">
        <v>10127</v>
      </c>
      <c r="R162" t="s">
        <v>531</v>
      </c>
    </row>
    <row r="163" spans="7:18" ht="15">
      <c r="G163" s="68" t="s">
        <v>97</v>
      </c>
      <c r="H163" s="68">
        <v>5201</v>
      </c>
      <c r="I163" s="69">
        <v>10084</v>
      </c>
      <c r="R163" t="s">
        <v>531</v>
      </c>
    </row>
    <row r="164" spans="7:18" ht="15">
      <c r="G164" s="68" t="s">
        <v>98</v>
      </c>
      <c r="H164" s="68">
        <v>3501</v>
      </c>
      <c r="I164" s="69">
        <v>10085</v>
      </c>
      <c r="R164" t="s">
        <v>531</v>
      </c>
    </row>
    <row r="165" spans="7:18" ht="15">
      <c r="G165" s="68" t="s">
        <v>99</v>
      </c>
      <c r="H165" s="68">
        <v>2078</v>
      </c>
      <c r="I165" s="69">
        <v>10129</v>
      </c>
      <c r="R165" t="s">
        <v>531</v>
      </c>
    </row>
    <row r="166" spans="7:18" ht="15">
      <c r="G166" s="68" t="s">
        <v>100</v>
      </c>
      <c r="H166" s="68">
        <v>2000</v>
      </c>
      <c r="I166" s="69">
        <v>10120</v>
      </c>
      <c r="R166" t="s">
        <v>531</v>
      </c>
    </row>
    <row r="167" spans="7:18" ht="15">
      <c r="G167" s="68" t="s">
        <v>101</v>
      </c>
      <c r="H167" s="68">
        <v>2071</v>
      </c>
      <c r="I167" s="69">
        <v>10119</v>
      </c>
      <c r="R167" t="s">
        <v>531</v>
      </c>
    </row>
    <row r="168" spans="7:18" ht="15">
      <c r="G168" s="68" t="s">
        <v>102</v>
      </c>
      <c r="H168" s="68">
        <v>2072</v>
      </c>
      <c r="I168" s="69">
        <v>10086</v>
      </c>
      <c r="R168" t="s">
        <v>531</v>
      </c>
    </row>
    <row r="169" spans="7:18" ht="15">
      <c r="G169" s="68" t="s">
        <v>103</v>
      </c>
      <c r="H169" s="68">
        <v>3512</v>
      </c>
      <c r="I169" s="69">
        <v>10112</v>
      </c>
      <c r="R169" t="s">
        <v>531</v>
      </c>
    </row>
    <row r="170" spans="7:18" ht="15">
      <c r="G170" s="68" t="s">
        <v>104</v>
      </c>
      <c r="H170" s="68">
        <v>3510</v>
      </c>
      <c r="I170" s="69">
        <v>10110</v>
      </c>
      <c r="R170" t="s">
        <v>531</v>
      </c>
    </row>
    <row r="171" spans="7:18" ht="15">
      <c r="G171" s="68" t="s">
        <v>105</v>
      </c>
      <c r="H171" s="68">
        <v>3502</v>
      </c>
      <c r="I171" s="69">
        <v>10087</v>
      </c>
      <c r="R171" t="s">
        <v>531</v>
      </c>
    </row>
    <row r="172" spans="7:18" ht="15">
      <c r="G172" s="68" t="s">
        <v>106</v>
      </c>
      <c r="H172" s="68">
        <v>3315</v>
      </c>
      <c r="I172" s="69">
        <v>10099</v>
      </c>
      <c r="R172" t="s">
        <v>531</v>
      </c>
    </row>
    <row r="173" spans="7:18" ht="15">
      <c r="G173" s="68" t="s">
        <v>107</v>
      </c>
      <c r="H173" s="68">
        <v>3504</v>
      </c>
      <c r="I173" s="69">
        <v>10088</v>
      </c>
      <c r="R173" t="s">
        <v>531</v>
      </c>
    </row>
    <row r="174" spans="7:18" ht="15">
      <c r="G174" s="68" t="s">
        <v>108</v>
      </c>
      <c r="H174" s="68">
        <v>3307</v>
      </c>
      <c r="I174" s="69">
        <v>10089</v>
      </c>
      <c r="R174" t="s">
        <v>531</v>
      </c>
    </row>
    <row r="175" spans="7:18" ht="15">
      <c r="G175" s="68" t="s">
        <v>109</v>
      </c>
      <c r="H175" s="68">
        <v>3309</v>
      </c>
      <c r="I175" s="69">
        <v>10116</v>
      </c>
      <c r="R175" t="s">
        <v>531</v>
      </c>
    </row>
    <row r="176" spans="7:18" ht="15">
      <c r="G176" s="68" t="s">
        <v>110</v>
      </c>
      <c r="H176" s="68">
        <v>3508</v>
      </c>
      <c r="I176" s="69">
        <v>10111</v>
      </c>
      <c r="R176" t="s">
        <v>531</v>
      </c>
    </row>
    <row r="177" spans="7:18" ht="15">
      <c r="G177" s="68" t="s">
        <v>111</v>
      </c>
      <c r="H177" s="68">
        <v>3509</v>
      </c>
      <c r="I177" s="69">
        <v>10107</v>
      </c>
      <c r="R177" t="s">
        <v>531</v>
      </c>
    </row>
    <row r="178" spans="7:18" ht="15">
      <c r="G178" s="68" t="s">
        <v>112</v>
      </c>
      <c r="H178" s="68">
        <v>3521</v>
      </c>
      <c r="I178" s="69">
        <v>10698</v>
      </c>
      <c r="R178" t="s">
        <v>531</v>
      </c>
    </row>
    <row r="179" spans="7:18" ht="15">
      <c r="G179" s="68" t="s">
        <v>113</v>
      </c>
      <c r="H179" s="68">
        <v>3312</v>
      </c>
      <c r="I179" s="69">
        <v>10093</v>
      </c>
      <c r="R179" t="s">
        <v>531</v>
      </c>
    </row>
    <row r="180" spans="7:18" ht="15">
      <c r="G180" s="68" t="s">
        <v>114</v>
      </c>
      <c r="H180" s="68">
        <v>3311</v>
      </c>
      <c r="I180" s="69">
        <v>10092</v>
      </c>
      <c r="R180" t="s">
        <v>531</v>
      </c>
    </row>
    <row r="181" spans="7:18" ht="15">
      <c r="G181" s="68" t="s">
        <v>115</v>
      </c>
      <c r="H181" s="68">
        <v>3313</v>
      </c>
      <c r="I181" s="69">
        <v>10094</v>
      </c>
      <c r="R181" t="s">
        <v>531</v>
      </c>
    </row>
    <row r="182" spans="7:18" ht="15">
      <c r="G182" s="68" t="s">
        <v>116</v>
      </c>
      <c r="H182" s="68">
        <v>3314</v>
      </c>
      <c r="I182" s="69">
        <v>10095</v>
      </c>
      <c r="R182" t="s">
        <v>531</v>
      </c>
    </row>
    <row r="183" spans="7:18" ht="15">
      <c r="G183" s="68" t="s">
        <v>117</v>
      </c>
      <c r="H183" s="68">
        <v>3507</v>
      </c>
      <c r="I183" s="69">
        <v>10108</v>
      </c>
      <c r="R183" t="s">
        <v>531</v>
      </c>
    </row>
    <row r="184" spans="7:18" ht="15">
      <c r="G184" s="68" t="s">
        <v>118</v>
      </c>
      <c r="H184" s="68">
        <v>3506</v>
      </c>
      <c r="I184" s="69">
        <v>10096</v>
      </c>
      <c r="R184" t="s">
        <v>531</v>
      </c>
    </row>
    <row r="185" spans="7:18" ht="15">
      <c r="G185" s="68" t="s">
        <v>119</v>
      </c>
      <c r="H185" s="68">
        <v>2052</v>
      </c>
      <c r="I185" s="69">
        <v>10098</v>
      </c>
      <c r="R185" t="s">
        <v>531</v>
      </c>
    </row>
    <row r="186" spans="7:18" ht="15">
      <c r="G186" s="68" t="s">
        <v>120</v>
      </c>
      <c r="H186" s="68">
        <v>2070</v>
      </c>
      <c r="I186" s="69">
        <v>10097</v>
      </c>
      <c r="R186" t="s">
        <v>531</v>
      </c>
    </row>
    <row r="187" spans="7:18" ht="15">
      <c r="G187" s="68" t="s">
        <v>121</v>
      </c>
      <c r="H187" s="68">
        <v>3316</v>
      </c>
      <c r="I187" s="69">
        <v>10100</v>
      </c>
      <c r="R187" t="s">
        <v>531</v>
      </c>
    </row>
    <row r="188" spans="7:18" ht="15">
      <c r="G188" s="68" t="s">
        <v>122</v>
      </c>
      <c r="H188" s="68">
        <v>2055</v>
      </c>
      <c r="I188" s="69">
        <v>10101</v>
      </c>
      <c r="R188" t="s">
        <v>531</v>
      </c>
    </row>
    <row r="189" spans="7:18" ht="15">
      <c r="G189" s="68" t="s">
        <v>123</v>
      </c>
      <c r="H189" s="68">
        <v>2057</v>
      </c>
      <c r="I189" s="69">
        <v>10103</v>
      </c>
      <c r="R189" t="s">
        <v>531</v>
      </c>
    </row>
    <row r="190" spans="7:18" ht="15">
      <c r="G190" s="68" t="s">
        <v>124</v>
      </c>
      <c r="H190" s="68">
        <v>2056</v>
      </c>
      <c r="I190" s="69">
        <v>10102</v>
      </c>
      <c r="R190" t="s">
        <v>531</v>
      </c>
    </row>
    <row r="191" spans="7:18" ht="15">
      <c r="G191" s="68" t="s">
        <v>125</v>
      </c>
      <c r="H191" s="68">
        <v>2076</v>
      </c>
      <c r="I191" s="69">
        <v>10124</v>
      </c>
      <c r="R191" t="s">
        <v>531</v>
      </c>
    </row>
    <row r="192" spans="7:18" ht="15">
      <c r="G192" s="68" t="s">
        <v>126</v>
      </c>
      <c r="H192" s="68">
        <v>2060</v>
      </c>
      <c r="I192" s="69">
        <v>10105</v>
      </c>
      <c r="R192" t="s">
        <v>531</v>
      </c>
    </row>
    <row r="193" spans="7:18" ht="15">
      <c r="G193" s="68" t="s">
        <v>0</v>
      </c>
      <c r="H193" s="68">
        <v>3518</v>
      </c>
      <c r="I193" s="69">
        <v>10123</v>
      </c>
      <c r="R193" t="s">
        <v>531</v>
      </c>
    </row>
    <row r="194" spans="7:18" ht="15">
      <c r="G194" s="68" t="s">
        <v>127</v>
      </c>
      <c r="H194" s="68">
        <v>2054</v>
      </c>
      <c r="I194" s="69">
        <v>10109</v>
      </c>
      <c r="R194" t="s">
        <v>531</v>
      </c>
    </row>
    <row r="195" spans="7:9" ht="15">
      <c r="G195" s="68"/>
      <c r="H195" s="68"/>
      <c r="I195" s="69"/>
    </row>
    <row r="196" spans="7:18" ht="15">
      <c r="G196" s="68" t="s">
        <v>129</v>
      </c>
      <c r="H196" s="68">
        <v>5408</v>
      </c>
      <c r="I196" s="69">
        <v>10137</v>
      </c>
      <c r="R196" t="s">
        <v>532</v>
      </c>
    </row>
    <row r="197" spans="7:18" ht="15">
      <c r="G197" s="68" t="s">
        <v>130</v>
      </c>
      <c r="H197" s="68">
        <v>4211</v>
      </c>
      <c r="I197" s="69">
        <v>10151</v>
      </c>
      <c r="R197" t="s">
        <v>532</v>
      </c>
    </row>
    <row r="198" spans="7:18" ht="15">
      <c r="G198" s="68" t="s">
        <v>132</v>
      </c>
      <c r="H198" s="68">
        <v>4210</v>
      </c>
      <c r="I198" s="69">
        <v>10152</v>
      </c>
      <c r="R198" t="s">
        <v>532</v>
      </c>
    </row>
    <row r="199" spans="7:18" ht="15">
      <c r="G199" s="68" t="s">
        <v>133</v>
      </c>
      <c r="H199" s="68">
        <v>4212</v>
      </c>
      <c r="I199" s="69">
        <v>10153</v>
      </c>
      <c r="R199" t="s">
        <v>532</v>
      </c>
    </row>
    <row r="200" spans="7:18" ht="15">
      <c r="G200" s="68" t="s">
        <v>134</v>
      </c>
      <c r="H200" s="68">
        <v>5405</v>
      </c>
      <c r="I200" s="69">
        <v>10145</v>
      </c>
      <c r="R200" t="s">
        <v>532</v>
      </c>
    </row>
    <row r="201" spans="7:18" ht="15">
      <c r="G201" s="68" t="s">
        <v>135</v>
      </c>
      <c r="H201" s="68">
        <v>4003</v>
      </c>
      <c r="I201" s="69">
        <v>10139</v>
      </c>
      <c r="R201" t="s">
        <v>532</v>
      </c>
    </row>
    <row r="202" spans="7:18" ht="15">
      <c r="G202" s="68" t="s">
        <v>136</v>
      </c>
      <c r="H202" s="68">
        <v>5409</v>
      </c>
      <c r="I202" s="69">
        <v>10146</v>
      </c>
      <c r="R202" t="s">
        <v>532</v>
      </c>
    </row>
    <row r="203" spans="7:18" ht="15">
      <c r="G203" s="68" t="s">
        <v>137</v>
      </c>
      <c r="H203" s="68">
        <v>5400</v>
      </c>
      <c r="I203" s="69">
        <v>10150</v>
      </c>
      <c r="R203" t="s">
        <v>532</v>
      </c>
    </row>
    <row r="204" spans="7:18" ht="15">
      <c r="G204" s="68" t="s">
        <v>138</v>
      </c>
      <c r="H204" s="68">
        <v>4752</v>
      </c>
      <c r="I204" s="69">
        <v>10147</v>
      </c>
      <c r="R204" t="s">
        <v>532</v>
      </c>
    </row>
    <row r="205" spans="7:18" ht="15">
      <c r="G205" s="68" t="s">
        <v>272</v>
      </c>
      <c r="H205" s="68">
        <v>5427</v>
      </c>
      <c r="I205" s="69">
        <v>11174</v>
      </c>
      <c r="R205" t="s">
        <v>532</v>
      </c>
    </row>
    <row r="206" spans="7:18" ht="15">
      <c r="G206" s="68" t="s">
        <v>139</v>
      </c>
      <c r="H206" s="68">
        <v>5402</v>
      </c>
      <c r="I206" s="69">
        <v>10140</v>
      </c>
      <c r="R206" t="s">
        <v>532</v>
      </c>
    </row>
    <row r="207" spans="7:18" ht="15">
      <c r="G207" s="68" t="s">
        <v>140</v>
      </c>
      <c r="H207" s="68">
        <v>4208</v>
      </c>
      <c r="I207" s="69">
        <v>10154</v>
      </c>
      <c r="R207" t="s">
        <v>532</v>
      </c>
    </row>
    <row r="208" spans="7:18" ht="15">
      <c r="G208" s="68" t="s">
        <v>142</v>
      </c>
      <c r="H208" s="68">
        <v>4009</v>
      </c>
      <c r="I208" s="69">
        <v>10141</v>
      </c>
      <c r="R208" t="s">
        <v>532</v>
      </c>
    </row>
    <row r="209" spans="7:18" ht="15">
      <c r="G209" s="68" t="s">
        <v>143</v>
      </c>
      <c r="H209" s="68">
        <v>5407</v>
      </c>
      <c r="I209" s="69">
        <v>10142</v>
      </c>
      <c r="R209" t="s">
        <v>532</v>
      </c>
    </row>
    <row r="210" spans="7:18" ht="15">
      <c r="G210" s="68" t="s">
        <v>228</v>
      </c>
      <c r="H210" s="68">
        <v>5403</v>
      </c>
      <c r="I210" s="69">
        <v>10143</v>
      </c>
      <c r="R210" t="s">
        <v>532</v>
      </c>
    </row>
    <row r="211" spans="7:18" ht="15">
      <c r="G211" s="68" t="s">
        <v>144</v>
      </c>
      <c r="H211" s="68">
        <v>5404</v>
      </c>
      <c r="I211" s="69">
        <v>10148</v>
      </c>
      <c r="R211" t="s">
        <v>532</v>
      </c>
    </row>
    <row r="212" spans="7:18" ht="15">
      <c r="G212" s="68" t="s">
        <v>145</v>
      </c>
      <c r="H212" s="68">
        <v>4012</v>
      </c>
      <c r="I212" s="69">
        <v>10144</v>
      </c>
      <c r="R212" t="s">
        <v>532</v>
      </c>
    </row>
    <row r="213" spans="7:9" ht="15">
      <c r="G213" s="68"/>
      <c r="H213" s="68"/>
      <c r="I213" s="69"/>
    </row>
    <row r="214" spans="7:18" ht="15">
      <c r="G214" s="23" t="s">
        <v>436</v>
      </c>
      <c r="H214" s="23">
        <v>7010</v>
      </c>
      <c r="I214" s="66">
        <v>10159</v>
      </c>
      <c r="R214" t="s">
        <v>532</v>
      </c>
    </row>
    <row r="215" spans="7:18" ht="15">
      <c r="G215" s="23" t="s">
        <v>438</v>
      </c>
      <c r="H215" s="23">
        <v>7005</v>
      </c>
      <c r="I215" s="66">
        <v>10157</v>
      </c>
      <c r="R215" t="s">
        <v>531</v>
      </c>
    </row>
    <row r="216" spans="7:18" ht="15">
      <c r="G216" s="23" t="s">
        <v>439</v>
      </c>
      <c r="H216" s="23">
        <v>7000</v>
      </c>
      <c r="I216" s="66">
        <v>10156</v>
      </c>
      <c r="R216" t="s">
        <v>532</v>
      </c>
    </row>
    <row r="217" spans="7:18" ht="15">
      <c r="G217" s="23" t="s">
        <v>440</v>
      </c>
      <c r="H217" s="23">
        <v>7009</v>
      </c>
      <c r="I217" s="66">
        <v>10158</v>
      </c>
      <c r="R217" t="s">
        <v>531</v>
      </c>
    </row>
    <row r="218" spans="7:9" ht="15">
      <c r="G218" s="23"/>
      <c r="H218" s="23"/>
      <c r="I218" s="66"/>
    </row>
    <row r="219" spans="7:9" ht="15">
      <c r="G219" s="70"/>
      <c r="H219" s="70"/>
      <c r="I219" s="71"/>
    </row>
    <row r="220" spans="7:9" ht="15.75">
      <c r="G220" s="15"/>
      <c r="H220" s="15"/>
      <c r="I220" s="20"/>
    </row>
    <row r="221" spans="7:9" ht="15.75">
      <c r="G221" s="15"/>
      <c r="H221" s="15"/>
      <c r="I221" s="20"/>
    </row>
    <row r="222" ht="15">
      <c r="I222" s="19"/>
    </row>
    <row r="223" ht="15">
      <c r="I223" s="19"/>
    </row>
  </sheetData>
  <sheetProtection/>
  <mergeCells count="54">
    <mergeCell ref="R5:R6"/>
    <mergeCell ref="F1:H1"/>
    <mergeCell ref="F53:G53"/>
    <mergeCell ref="D58:E59"/>
    <mergeCell ref="D55:I55"/>
    <mergeCell ref="D57:E57"/>
    <mergeCell ref="F57:G57"/>
    <mergeCell ref="H57:I57"/>
    <mergeCell ref="F43:G43"/>
    <mergeCell ref="F52:G52"/>
    <mergeCell ref="F50:G50"/>
    <mergeCell ref="F51:G51"/>
    <mergeCell ref="F39:G39"/>
    <mergeCell ref="F40:G40"/>
    <mergeCell ref="F41:G41"/>
    <mergeCell ref="F42:G42"/>
    <mergeCell ref="F45:G45"/>
    <mergeCell ref="F46:G46"/>
    <mergeCell ref="F47:G47"/>
    <mergeCell ref="F49:G49"/>
    <mergeCell ref="F33:G33"/>
    <mergeCell ref="F34:G34"/>
    <mergeCell ref="F36:G36"/>
    <mergeCell ref="F37:G37"/>
    <mergeCell ref="F44:G44"/>
    <mergeCell ref="F29:G29"/>
    <mergeCell ref="F30:G30"/>
    <mergeCell ref="F31:G31"/>
    <mergeCell ref="F32:G32"/>
    <mergeCell ref="F24:G24"/>
    <mergeCell ref="F25:G25"/>
    <mergeCell ref="F27:G27"/>
    <mergeCell ref="F28:G28"/>
    <mergeCell ref="F18:G18"/>
    <mergeCell ref="F21:G21"/>
    <mergeCell ref="F22:G22"/>
    <mergeCell ref="F23:G23"/>
    <mergeCell ref="F14:G14"/>
    <mergeCell ref="F15:G15"/>
    <mergeCell ref="F16:G16"/>
    <mergeCell ref="F17:G17"/>
    <mergeCell ref="F11:G11"/>
    <mergeCell ref="F12:G12"/>
    <mergeCell ref="F13:G13"/>
    <mergeCell ref="F10:G10"/>
    <mergeCell ref="F6:G6"/>
    <mergeCell ref="H6:I6"/>
    <mergeCell ref="H7:I7"/>
    <mergeCell ref="F8:G8"/>
    <mergeCell ref="C2:I2"/>
    <mergeCell ref="C3:I3"/>
    <mergeCell ref="C4:G4"/>
    <mergeCell ref="F5:G5"/>
    <mergeCell ref="H5:I5"/>
  </mergeCells>
  <dataValidations count="1">
    <dataValidation type="textLength" operator="equal" showInputMessage="1" showErrorMessage="1" sqref="I219 I196 I198:I217 I103:I194">
      <formula1>5</formula1>
    </dataValidation>
  </dataValidations>
  <printOptions horizontalCentered="1"/>
  <pageMargins left="0.15748031496062992" right="0.15748031496062992" top="0.3937007874015748" bottom="0.5905511811023623" header="0.5118110236220472" footer="0.31496062992125984"/>
  <pageSetup fitToHeight="1" fitToWidth="1" horizontalDpi="600" verticalDpi="600" orientation="portrait" paperSize="9" scale="64" r:id="rId3"/>
  <headerFooter alignWithMargins="0">
    <oddFooter>&amp;L&amp;Z&amp;F&amp;R&amp;D</oddFooter>
  </headerFooter>
  <ignoredErrors>
    <ignoredError sqref="B1" unlockedFormula="1"/>
  </ignoredErrors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indexed="14"/>
    <pageSetUpPr fitToPage="1"/>
  </sheetPr>
  <dimension ref="A1:S223"/>
  <sheetViews>
    <sheetView zoomScale="75" zoomScaleNormal="75" workbookViewId="0" topLeftCell="A1">
      <pane xSplit="4" ySplit="7" topLeftCell="E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H1"/>
    </sheetView>
  </sheetViews>
  <sheetFormatPr defaultColWidth="8.88671875" defaultRowHeight="15"/>
  <cols>
    <col min="1" max="2" width="8.21484375" style="0" hidden="1" customWidth="1"/>
    <col min="3" max="3" width="7.335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88671875" style="0" customWidth="1"/>
    <col min="11" max="11" width="8.5546875" style="0" hidden="1" customWidth="1"/>
    <col min="12" max="12" width="9.3359375" style="0" hidden="1" customWidth="1"/>
    <col min="13" max="13" width="5.77734375" style="0" hidden="1" customWidth="1"/>
    <col min="14" max="14" width="14.3359375" style="0" hidden="1" customWidth="1"/>
    <col min="15" max="15" width="14.99609375" style="0" hidden="1" customWidth="1"/>
    <col min="16" max="16" width="9.77734375" style="0" hidden="1" customWidth="1"/>
    <col min="17" max="17" width="2.21484375" style="0" hidden="1" customWidth="1"/>
    <col min="18" max="18" width="43.10546875" style="0" customWidth="1"/>
  </cols>
  <sheetData>
    <row r="1" spans="2:8" ht="36" customHeight="1" thickBot="1">
      <c r="B1" s="244" t="s">
        <v>471</v>
      </c>
      <c r="C1" s="18"/>
      <c r="D1" s="294">
        <f>VLOOKUP(F1,G102:I263,3,0)</f>
        <v>99999</v>
      </c>
      <c r="E1" s="2"/>
      <c r="F1" s="401" t="str">
        <f>'Front Page'!H2</f>
        <v>Please choose your School</v>
      </c>
      <c r="G1" s="402"/>
      <c r="H1" s="403"/>
    </row>
    <row r="2" spans="3:17" ht="20.25">
      <c r="C2" s="363" t="s">
        <v>244</v>
      </c>
      <c r="D2" s="363"/>
      <c r="E2" s="363"/>
      <c r="F2" s="363"/>
      <c r="G2" s="363"/>
      <c r="H2" s="363"/>
      <c r="I2" s="363"/>
      <c r="O2" s="404"/>
      <c r="P2" s="404"/>
      <c r="Q2" s="1"/>
    </row>
    <row r="3" spans="3:17" ht="20.25">
      <c r="C3" s="363" t="s">
        <v>529</v>
      </c>
      <c r="D3" s="363"/>
      <c r="E3" s="363"/>
      <c r="F3" s="363"/>
      <c r="G3" s="363"/>
      <c r="H3" s="363"/>
      <c r="I3" s="363"/>
      <c r="O3" s="280"/>
      <c r="P3" s="280"/>
      <c r="Q3" s="26"/>
    </row>
    <row r="4" spans="3:17" ht="21" customHeight="1" thickBot="1">
      <c r="C4" s="364"/>
      <c r="D4" s="364"/>
      <c r="E4" s="364"/>
      <c r="F4" s="364"/>
      <c r="G4" s="364"/>
      <c r="H4" s="32"/>
      <c r="O4" s="280"/>
      <c r="P4" s="280"/>
      <c r="Q4" s="1"/>
    </row>
    <row r="5" spans="2:18" ht="21.75" customHeight="1">
      <c r="B5" s="409"/>
      <c r="C5" s="3" t="s">
        <v>151</v>
      </c>
      <c r="D5" s="3" t="s">
        <v>152</v>
      </c>
      <c r="E5" s="3" t="s">
        <v>165</v>
      </c>
      <c r="F5" s="355"/>
      <c r="G5" s="356"/>
      <c r="H5" s="355" t="s">
        <v>4</v>
      </c>
      <c r="I5" s="356"/>
      <c r="O5" s="282"/>
      <c r="P5" s="283"/>
      <c r="Q5" s="1"/>
      <c r="R5" s="399" t="s">
        <v>533</v>
      </c>
    </row>
    <row r="6" spans="2:18" ht="16.5" thickBot="1">
      <c r="B6" s="409"/>
      <c r="C6" s="4" t="s">
        <v>150</v>
      </c>
      <c r="D6" s="4" t="s">
        <v>155</v>
      </c>
      <c r="E6" s="4" t="s">
        <v>150</v>
      </c>
      <c r="F6" s="358" t="s">
        <v>5</v>
      </c>
      <c r="G6" s="359"/>
      <c r="H6" s="358" t="s">
        <v>6</v>
      </c>
      <c r="I6" s="359"/>
      <c r="N6" s="11" t="s">
        <v>225</v>
      </c>
      <c r="O6" s="56" t="s">
        <v>229</v>
      </c>
      <c r="P6" s="57" t="s">
        <v>4</v>
      </c>
      <c r="Q6" s="1"/>
      <c r="R6" s="400"/>
    </row>
    <row r="7" spans="3:17" ht="16.5" thickBot="1">
      <c r="C7" s="5"/>
      <c r="D7" s="5"/>
      <c r="E7" s="5"/>
      <c r="F7" s="5"/>
      <c r="G7" s="5"/>
      <c r="H7" s="360" t="s">
        <v>7</v>
      </c>
      <c r="I7" s="360"/>
      <c r="O7" s="27"/>
      <c r="P7" s="1"/>
      <c r="Q7" s="1"/>
    </row>
    <row r="8" spans="1:18" ht="15">
      <c r="A8" s="31"/>
      <c r="C8" s="107">
        <v>710020</v>
      </c>
      <c r="D8" s="115">
        <f aca="true" t="shared" si="0" ref="D8:D39">$D$1</f>
        <v>99999</v>
      </c>
      <c r="E8" s="45" t="s">
        <v>472</v>
      </c>
      <c r="F8" s="398" t="s">
        <v>474</v>
      </c>
      <c r="G8" s="398"/>
      <c r="H8" s="40"/>
      <c r="I8" s="92">
        <v>0</v>
      </c>
      <c r="K8" t="str">
        <f>IF(I8&gt;1,"D","C")</f>
        <v>C</v>
      </c>
      <c r="L8" s="284">
        <f>IF(K8="C",-I8,I8)</f>
        <v>0</v>
      </c>
      <c r="O8" s="27">
        <v>946955</v>
      </c>
      <c r="P8" s="28">
        <f aca="true" t="shared" si="1" ref="P8:P58">-I8</f>
        <v>0</v>
      </c>
      <c r="Q8" s="1"/>
      <c r="R8" s="295"/>
    </row>
    <row r="9" spans="1:18" ht="15">
      <c r="A9" s="31"/>
      <c r="C9" s="110"/>
      <c r="D9" s="93">
        <f t="shared" si="0"/>
        <v>99999</v>
      </c>
      <c r="E9" s="24" t="s">
        <v>473</v>
      </c>
      <c r="F9" s="248" t="s">
        <v>475</v>
      </c>
      <c r="G9" s="248"/>
      <c r="H9" s="72"/>
      <c r="I9" s="94">
        <v>0</v>
      </c>
      <c r="K9" t="str">
        <f aca="true" t="shared" si="2" ref="K9:K58">IF(I9&gt;1,"D","C")</f>
        <v>C</v>
      </c>
      <c r="L9" s="284">
        <f aca="true" t="shared" si="3" ref="L9:L58">IF(K9="C",-I9,I9)</f>
        <v>0</v>
      </c>
      <c r="O9" s="27">
        <v>946955</v>
      </c>
      <c r="P9" s="28">
        <f t="shared" si="1"/>
        <v>0</v>
      </c>
      <c r="Q9" s="1"/>
      <c r="R9" s="296"/>
    </row>
    <row r="10" spans="1:18" ht="15">
      <c r="A10" s="31"/>
      <c r="C10" s="110"/>
      <c r="D10" s="93">
        <f t="shared" si="0"/>
        <v>99999</v>
      </c>
      <c r="E10" s="24" t="s">
        <v>237</v>
      </c>
      <c r="F10" s="51" t="s">
        <v>238</v>
      </c>
      <c r="G10" s="52"/>
      <c r="H10" s="72"/>
      <c r="I10" s="94">
        <v>0</v>
      </c>
      <c r="K10" t="str">
        <f t="shared" si="2"/>
        <v>C</v>
      </c>
      <c r="L10" s="284">
        <f t="shared" si="3"/>
        <v>0</v>
      </c>
      <c r="O10" s="27">
        <v>946955</v>
      </c>
      <c r="P10" s="28">
        <f t="shared" si="1"/>
        <v>0</v>
      </c>
      <c r="Q10" s="1"/>
      <c r="R10" s="296"/>
    </row>
    <row r="11" spans="1:18" ht="15">
      <c r="A11" s="31"/>
      <c r="C11" s="110">
        <v>710020</v>
      </c>
      <c r="D11" s="93">
        <f t="shared" si="0"/>
        <v>99999</v>
      </c>
      <c r="E11" s="24" t="s">
        <v>166</v>
      </c>
      <c r="F11" s="396" t="s">
        <v>8</v>
      </c>
      <c r="G11" s="397"/>
      <c r="H11" s="72"/>
      <c r="I11" s="94">
        <v>0</v>
      </c>
      <c r="K11" t="str">
        <f t="shared" si="2"/>
        <v>C</v>
      </c>
      <c r="L11" s="284">
        <f t="shared" si="3"/>
        <v>0</v>
      </c>
      <c r="O11" s="27">
        <v>946955</v>
      </c>
      <c r="P11" s="28">
        <f t="shared" si="1"/>
        <v>0</v>
      </c>
      <c r="Q11" s="1"/>
      <c r="R11" s="296"/>
    </row>
    <row r="12" spans="3:18" ht="15">
      <c r="C12" s="108">
        <v>720000</v>
      </c>
      <c r="D12" s="93">
        <f t="shared" si="0"/>
        <v>99999</v>
      </c>
      <c r="E12" s="16" t="s">
        <v>167</v>
      </c>
      <c r="F12" s="390" t="s">
        <v>9</v>
      </c>
      <c r="G12" s="391"/>
      <c r="H12" s="41"/>
      <c r="I12" s="95">
        <v>0</v>
      </c>
      <c r="K12" t="str">
        <f t="shared" si="2"/>
        <v>C</v>
      </c>
      <c r="L12" s="284">
        <f t="shared" si="3"/>
        <v>0</v>
      </c>
      <c r="O12" s="27">
        <v>946955</v>
      </c>
      <c r="P12" s="28">
        <f t="shared" si="1"/>
        <v>0</v>
      </c>
      <c r="Q12" s="1"/>
      <c r="R12" s="296"/>
    </row>
    <row r="13" spans="3:18" ht="15">
      <c r="C13" s="108">
        <v>739000</v>
      </c>
      <c r="D13" s="93">
        <f t="shared" si="0"/>
        <v>99999</v>
      </c>
      <c r="E13" s="16" t="s">
        <v>168</v>
      </c>
      <c r="F13" s="386" t="s">
        <v>10</v>
      </c>
      <c r="G13" s="387"/>
      <c r="H13" s="41"/>
      <c r="I13" s="95">
        <v>0</v>
      </c>
      <c r="K13" t="str">
        <f t="shared" si="2"/>
        <v>C</v>
      </c>
      <c r="L13" s="284">
        <f t="shared" si="3"/>
        <v>0</v>
      </c>
      <c r="O13" s="27">
        <v>946955</v>
      </c>
      <c r="P13" s="28">
        <f t="shared" si="1"/>
        <v>0</v>
      </c>
      <c r="Q13" s="1"/>
      <c r="R13" s="296"/>
    </row>
    <row r="14" spans="3:18" ht="15">
      <c r="C14" s="108">
        <v>739010</v>
      </c>
      <c r="D14" s="93">
        <f t="shared" si="0"/>
        <v>99999</v>
      </c>
      <c r="E14" s="16" t="s">
        <v>169</v>
      </c>
      <c r="F14" s="381" t="s">
        <v>11</v>
      </c>
      <c r="G14" s="382"/>
      <c r="H14" s="41"/>
      <c r="I14" s="95">
        <v>0</v>
      </c>
      <c r="K14" t="str">
        <f t="shared" si="2"/>
        <v>C</v>
      </c>
      <c r="L14" s="284">
        <f t="shared" si="3"/>
        <v>0</v>
      </c>
      <c r="O14" s="27">
        <v>946955</v>
      </c>
      <c r="P14" s="28">
        <f t="shared" si="1"/>
        <v>0</v>
      </c>
      <c r="Q14" s="1"/>
      <c r="R14" s="296"/>
    </row>
    <row r="15" spans="3:18" ht="15">
      <c r="C15" s="108">
        <v>739020</v>
      </c>
      <c r="D15" s="93">
        <f t="shared" si="0"/>
        <v>99999</v>
      </c>
      <c r="E15" s="16" t="s">
        <v>170</v>
      </c>
      <c r="F15" s="381" t="s">
        <v>153</v>
      </c>
      <c r="G15" s="382"/>
      <c r="H15" s="41"/>
      <c r="I15" s="95">
        <v>0</v>
      </c>
      <c r="K15" t="str">
        <f t="shared" si="2"/>
        <v>C</v>
      </c>
      <c r="L15" s="284">
        <f t="shared" si="3"/>
        <v>0</v>
      </c>
      <c r="O15" s="27">
        <v>946955</v>
      </c>
      <c r="P15" s="28">
        <f t="shared" si="1"/>
        <v>0</v>
      </c>
      <c r="Q15" s="1"/>
      <c r="R15" s="296"/>
    </row>
    <row r="16" spans="3:18" ht="15">
      <c r="C16" s="108">
        <v>739030</v>
      </c>
      <c r="D16" s="93">
        <f t="shared" si="0"/>
        <v>99999</v>
      </c>
      <c r="E16" s="16" t="s">
        <v>171</v>
      </c>
      <c r="F16" s="381" t="s">
        <v>154</v>
      </c>
      <c r="G16" s="382"/>
      <c r="H16" s="41"/>
      <c r="I16" s="95">
        <v>0</v>
      </c>
      <c r="K16" t="str">
        <f t="shared" si="2"/>
        <v>C</v>
      </c>
      <c r="L16" s="284">
        <f t="shared" si="3"/>
        <v>0</v>
      </c>
      <c r="O16" s="27">
        <v>946955</v>
      </c>
      <c r="P16" s="28">
        <f t="shared" si="1"/>
        <v>0</v>
      </c>
      <c r="Q16" s="1"/>
      <c r="R16" s="296"/>
    </row>
    <row r="17" spans="3:18" ht="15">
      <c r="C17" s="109">
        <v>739040</v>
      </c>
      <c r="D17" s="93">
        <f t="shared" si="0"/>
        <v>99999</v>
      </c>
      <c r="E17" s="16" t="s">
        <v>172</v>
      </c>
      <c r="F17" s="381" t="s">
        <v>12</v>
      </c>
      <c r="G17" s="382"/>
      <c r="H17" s="41"/>
      <c r="I17" s="95">
        <v>0</v>
      </c>
      <c r="K17" t="str">
        <f t="shared" si="2"/>
        <v>C</v>
      </c>
      <c r="L17" s="284">
        <f t="shared" si="3"/>
        <v>0</v>
      </c>
      <c r="O17" s="27">
        <v>946955</v>
      </c>
      <c r="P17" s="28">
        <f t="shared" si="1"/>
        <v>0</v>
      </c>
      <c r="Q17" s="1"/>
      <c r="R17" s="296"/>
    </row>
    <row r="18" spans="3:18" ht="15">
      <c r="C18" s="109">
        <v>739050</v>
      </c>
      <c r="D18" s="96">
        <f t="shared" si="0"/>
        <v>99999</v>
      </c>
      <c r="E18" s="16" t="s">
        <v>173</v>
      </c>
      <c r="F18" s="381" t="s">
        <v>226</v>
      </c>
      <c r="G18" s="382"/>
      <c r="H18" s="49"/>
      <c r="I18" s="95">
        <v>0</v>
      </c>
      <c r="K18" t="str">
        <f t="shared" si="2"/>
        <v>C</v>
      </c>
      <c r="L18" s="284">
        <f t="shared" si="3"/>
        <v>0</v>
      </c>
      <c r="O18" s="27">
        <v>946955</v>
      </c>
      <c r="P18" s="28">
        <f t="shared" si="1"/>
        <v>0</v>
      </c>
      <c r="Q18" s="1"/>
      <c r="R18" s="296"/>
    </row>
    <row r="19" spans="3:18" ht="15">
      <c r="C19" s="110">
        <v>543952</v>
      </c>
      <c r="D19" s="93">
        <f t="shared" si="0"/>
        <v>99999</v>
      </c>
      <c r="E19" s="24" t="s">
        <v>174</v>
      </c>
      <c r="F19" s="51" t="s">
        <v>175</v>
      </c>
      <c r="G19" s="52"/>
      <c r="H19" s="49"/>
      <c r="I19" s="95">
        <v>0</v>
      </c>
      <c r="K19" t="str">
        <f t="shared" si="2"/>
        <v>C</v>
      </c>
      <c r="L19" s="284">
        <f t="shared" si="3"/>
        <v>0</v>
      </c>
      <c r="O19" s="27">
        <v>946955</v>
      </c>
      <c r="P19" s="28">
        <f t="shared" si="1"/>
        <v>0</v>
      </c>
      <c r="Q19" s="1"/>
      <c r="R19" s="296"/>
    </row>
    <row r="20" spans="3:18" ht="15">
      <c r="C20" s="109">
        <v>543953</v>
      </c>
      <c r="D20" s="96">
        <f t="shared" si="0"/>
        <v>99999</v>
      </c>
      <c r="E20" s="16" t="s">
        <v>176</v>
      </c>
      <c r="F20" s="50" t="s">
        <v>177</v>
      </c>
      <c r="G20" s="37"/>
      <c r="H20" s="49"/>
      <c r="I20" s="97">
        <v>0</v>
      </c>
      <c r="K20" t="str">
        <f t="shared" si="2"/>
        <v>C</v>
      </c>
      <c r="L20" s="284">
        <f t="shared" si="3"/>
        <v>0</v>
      </c>
      <c r="O20" s="27">
        <v>946955</v>
      </c>
      <c r="P20" s="28">
        <f t="shared" si="1"/>
        <v>0</v>
      </c>
      <c r="Q20" s="1"/>
      <c r="R20" s="296"/>
    </row>
    <row r="21" spans="3:18" ht="15.75" thickBot="1">
      <c r="C21" s="111">
        <v>739080</v>
      </c>
      <c r="D21" s="98">
        <f t="shared" si="0"/>
        <v>99999</v>
      </c>
      <c r="E21" s="25" t="s">
        <v>178</v>
      </c>
      <c r="F21" s="394" t="s">
        <v>179</v>
      </c>
      <c r="G21" s="395"/>
      <c r="H21" s="42"/>
      <c r="I21" s="99">
        <v>0</v>
      </c>
      <c r="K21" t="str">
        <f t="shared" si="2"/>
        <v>C</v>
      </c>
      <c r="L21" s="284">
        <f t="shared" si="3"/>
        <v>0</v>
      </c>
      <c r="O21" s="27">
        <v>946955</v>
      </c>
      <c r="P21" s="28">
        <f t="shared" si="1"/>
        <v>0</v>
      </c>
      <c r="Q21" s="1"/>
      <c r="R21" s="296"/>
    </row>
    <row r="22" spans="3:18" ht="15">
      <c r="C22" s="29">
        <v>111400</v>
      </c>
      <c r="D22" s="93">
        <f t="shared" si="0"/>
        <v>99999</v>
      </c>
      <c r="E22" s="24" t="s">
        <v>180</v>
      </c>
      <c r="F22" s="405" t="s">
        <v>14</v>
      </c>
      <c r="G22" s="406"/>
      <c r="H22" s="43"/>
      <c r="I22" s="116">
        <v>0</v>
      </c>
      <c r="K22" t="str">
        <f t="shared" si="2"/>
        <v>C</v>
      </c>
      <c r="L22" s="284">
        <f t="shared" si="3"/>
        <v>0</v>
      </c>
      <c r="O22" s="27">
        <v>925011</v>
      </c>
      <c r="P22" s="28">
        <f t="shared" si="1"/>
        <v>0</v>
      </c>
      <c r="Q22" s="1"/>
      <c r="R22" s="296"/>
    </row>
    <row r="23" spans="3:18" ht="15">
      <c r="C23" s="63">
        <v>111500</v>
      </c>
      <c r="D23" s="93">
        <f t="shared" si="0"/>
        <v>99999</v>
      </c>
      <c r="E23" s="16" t="s">
        <v>181</v>
      </c>
      <c r="F23" s="381" t="s">
        <v>17</v>
      </c>
      <c r="G23" s="382"/>
      <c r="H23" s="41"/>
      <c r="I23" s="95">
        <v>0</v>
      </c>
      <c r="K23" t="str">
        <f t="shared" si="2"/>
        <v>C</v>
      </c>
      <c r="L23" s="284">
        <f t="shared" si="3"/>
        <v>0</v>
      </c>
      <c r="O23" s="27">
        <v>925011</v>
      </c>
      <c r="P23" s="28">
        <f t="shared" si="1"/>
        <v>0</v>
      </c>
      <c r="Q23" s="1"/>
      <c r="R23" s="296"/>
    </row>
    <row r="24" spans="3:18" ht="15">
      <c r="C24" s="63">
        <v>111600</v>
      </c>
      <c r="D24" s="93">
        <f t="shared" si="0"/>
        <v>99999</v>
      </c>
      <c r="E24" s="16" t="s">
        <v>182</v>
      </c>
      <c r="F24" s="390" t="s">
        <v>15</v>
      </c>
      <c r="G24" s="391"/>
      <c r="H24" s="41"/>
      <c r="I24" s="95">
        <v>0</v>
      </c>
      <c r="K24" t="str">
        <f t="shared" si="2"/>
        <v>C</v>
      </c>
      <c r="L24" s="284">
        <f t="shared" si="3"/>
        <v>0</v>
      </c>
      <c r="O24" s="27">
        <v>925011</v>
      </c>
      <c r="P24" s="28">
        <f t="shared" si="1"/>
        <v>0</v>
      </c>
      <c r="Q24" s="1"/>
      <c r="R24" s="296"/>
    </row>
    <row r="25" spans="3:18" ht="15">
      <c r="C25" s="87">
        <v>111200</v>
      </c>
      <c r="D25" s="93">
        <f t="shared" si="0"/>
        <v>99999</v>
      </c>
      <c r="E25" s="16" t="s">
        <v>183</v>
      </c>
      <c r="F25" s="392" t="s">
        <v>13</v>
      </c>
      <c r="G25" s="393"/>
      <c r="H25" s="41"/>
      <c r="I25" s="95">
        <v>0</v>
      </c>
      <c r="K25" t="str">
        <f t="shared" si="2"/>
        <v>C</v>
      </c>
      <c r="L25" s="284">
        <f t="shared" si="3"/>
        <v>0</v>
      </c>
      <c r="O25" s="27">
        <v>925011</v>
      </c>
      <c r="P25" s="28">
        <f t="shared" si="1"/>
        <v>0</v>
      </c>
      <c r="Q25" s="1"/>
      <c r="R25" s="296"/>
    </row>
    <row r="26" spans="3:18" ht="15">
      <c r="C26" s="87">
        <v>111100</v>
      </c>
      <c r="D26" s="93">
        <f t="shared" si="0"/>
        <v>99999</v>
      </c>
      <c r="E26" s="16" t="s">
        <v>184</v>
      </c>
      <c r="F26" s="47" t="s">
        <v>216</v>
      </c>
      <c r="G26" s="48"/>
      <c r="H26" s="41"/>
      <c r="I26" s="95">
        <v>0</v>
      </c>
      <c r="K26" t="str">
        <f t="shared" si="2"/>
        <v>C</v>
      </c>
      <c r="L26" s="284">
        <f t="shared" si="3"/>
        <v>0</v>
      </c>
      <c r="O26" s="27">
        <v>925011</v>
      </c>
      <c r="P26" s="28">
        <f t="shared" si="1"/>
        <v>0</v>
      </c>
      <c r="Q26" s="1"/>
      <c r="R26" s="296"/>
    </row>
    <row r="27" spans="3:18" ht="15">
      <c r="C27" s="87">
        <v>111300</v>
      </c>
      <c r="D27" s="93">
        <f t="shared" si="0"/>
        <v>99999</v>
      </c>
      <c r="E27" s="16" t="s">
        <v>185</v>
      </c>
      <c r="F27" s="381" t="s">
        <v>16</v>
      </c>
      <c r="G27" s="382"/>
      <c r="H27" s="41"/>
      <c r="I27" s="95">
        <v>0</v>
      </c>
      <c r="K27" t="str">
        <f t="shared" si="2"/>
        <v>C</v>
      </c>
      <c r="L27" s="284">
        <f t="shared" si="3"/>
        <v>0</v>
      </c>
      <c r="O27" s="27">
        <v>925011</v>
      </c>
      <c r="P27" s="28">
        <f t="shared" si="1"/>
        <v>0</v>
      </c>
      <c r="Q27" s="1"/>
      <c r="R27" s="296"/>
    </row>
    <row r="28" spans="3:18" ht="15">
      <c r="C28" s="87">
        <v>111700</v>
      </c>
      <c r="D28" s="93">
        <f t="shared" si="0"/>
        <v>99999</v>
      </c>
      <c r="E28" s="16" t="s">
        <v>186</v>
      </c>
      <c r="F28" s="390" t="s">
        <v>187</v>
      </c>
      <c r="G28" s="391"/>
      <c r="H28" s="41"/>
      <c r="I28" s="95">
        <v>0</v>
      </c>
      <c r="K28" t="str">
        <f t="shared" si="2"/>
        <v>C</v>
      </c>
      <c r="L28" s="284">
        <f t="shared" si="3"/>
        <v>0</v>
      </c>
      <c r="O28" s="27">
        <v>925011</v>
      </c>
      <c r="P28" s="28">
        <f t="shared" si="1"/>
        <v>0</v>
      </c>
      <c r="Q28" s="1"/>
      <c r="R28" s="296"/>
    </row>
    <row r="29" spans="3:18" ht="15">
      <c r="C29" s="87">
        <v>138100</v>
      </c>
      <c r="D29" s="93">
        <f t="shared" si="0"/>
        <v>99999</v>
      </c>
      <c r="E29" s="16" t="s">
        <v>188</v>
      </c>
      <c r="F29" s="381" t="s">
        <v>18</v>
      </c>
      <c r="G29" s="382"/>
      <c r="H29" s="41"/>
      <c r="I29" s="95">
        <v>0</v>
      </c>
      <c r="K29" t="str">
        <f t="shared" si="2"/>
        <v>C</v>
      </c>
      <c r="L29" s="284">
        <f t="shared" si="3"/>
        <v>0</v>
      </c>
      <c r="O29" s="27">
        <v>925011</v>
      </c>
      <c r="P29" s="28">
        <f t="shared" si="1"/>
        <v>0</v>
      </c>
      <c r="Q29" s="1"/>
      <c r="R29" s="296"/>
    </row>
    <row r="30" spans="3:18" ht="15">
      <c r="C30" s="87">
        <v>133100</v>
      </c>
      <c r="D30" s="93">
        <f t="shared" si="0"/>
        <v>99999</v>
      </c>
      <c r="E30" s="16" t="s">
        <v>189</v>
      </c>
      <c r="F30" s="381" t="s">
        <v>20</v>
      </c>
      <c r="G30" s="382"/>
      <c r="H30" s="41"/>
      <c r="I30" s="95">
        <v>0</v>
      </c>
      <c r="K30" t="str">
        <f t="shared" si="2"/>
        <v>C</v>
      </c>
      <c r="L30" s="284">
        <f t="shared" si="3"/>
        <v>0</v>
      </c>
      <c r="O30" s="27">
        <v>925011</v>
      </c>
      <c r="P30" s="28">
        <f t="shared" si="1"/>
        <v>0</v>
      </c>
      <c r="Q30" s="1"/>
      <c r="R30" s="296"/>
    </row>
    <row r="31" spans="3:18" ht="15">
      <c r="C31" s="87">
        <v>138110</v>
      </c>
      <c r="D31" s="93">
        <f t="shared" si="0"/>
        <v>99999</v>
      </c>
      <c r="E31" s="16" t="s">
        <v>190</v>
      </c>
      <c r="F31" s="381" t="s">
        <v>19</v>
      </c>
      <c r="G31" s="382"/>
      <c r="H31" s="41"/>
      <c r="I31" s="95">
        <v>0</v>
      </c>
      <c r="K31" t="str">
        <f t="shared" si="2"/>
        <v>C</v>
      </c>
      <c r="L31" s="284">
        <f t="shared" si="3"/>
        <v>0</v>
      </c>
      <c r="O31" s="27">
        <v>925011</v>
      </c>
      <c r="P31" s="28">
        <f t="shared" si="1"/>
        <v>0</v>
      </c>
      <c r="Q31" s="1"/>
      <c r="R31" s="296"/>
    </row>
    <row r="32" spans="3:18" ht="15">
      <c r="C32" s="87">
        <v>138120</v>
      </c>
      <c r="D32" s="93">
        <f t="shared" si="0"/>
        <v>99999</v>
      </c>
      <c r="E32" s="16" t="s">
        <v>191</v>
      </c>
      <c r="F32" s="388" t="s">
        <v>21</v>
      </c>
      <c r="G32" s="389"/>
      <c r="H32" s="41"/>
      <c r="I32" s="95">
        <v>0</v>
      </c>
      <c r="K32" t="str">
        <f t="shared" si="2"/>
        <v>C</v>
      </c>
      <c r="L32" s="284">
        <f t="shared" si="3"/>
        <v>0</v>
      </c>
      <c r="O32" s="27">
        <v>925011</v>
      </c>
      <c r="P32" s="28">
        <f t="shared" si="1"/>
        <v>0</v>
      </c>
      <c r="Q32" s="1"/>
      <c r="R32" s="296"/>
    </row>
    <row r="33" spans="3:18" ht="15">
      <c r="C33" s="87">
        <v>210000</v>
      </c>
      <c r="D33" s="93">
        <f t="shared" si="0"/>
        <v>99999</v>
      </c>
      <c r="E33" s="16" t="s">
        <v>192</v>
      </c>
      <c r="F33" s="388" t="s">
        <v>22</v>
      </c>
      <c r="G33" s="389"/>
      <c r="H33" s="41"/>
      <c r="I33" s="95">
        <v>0</v>
      </c>
      <c r="K33" t="str">
        <f t="shared" si="2"/>
        <v>C</v>
      </c>
      <c r="L33" s="284">
        <f t="shared" si="3"/>
        <v>0</v>
      </c>
      <c r="O33" s="27">
        <v>925011</v>
      </c>
      <c r="P33" s="28">
        <f t="shared" si="1"/>
        <v>0</v>
      </c>
      <c r="Q33" s="1"/>
      <c r="R33" s="296"/>
    </row>
    <row r="34" spans="3:18" ht="15">
      <c r="C34" s="87">
        <v>220000</v>
      </c>
      <c r="D34" s="93">
        <f t="shared" si="0"/>
        <v>99999</v>
      </c>
      <c r="E34" s="16" t="s">
        <v>193</v>
      </c>
      <c r="F34" s="381" t="s">
        <v>23</v>
      </c>
      <c r="G34" s="382"/>
      <c r="H34" s="41"/>
      <c r="I34" s="95">
        <v>0</v>
      </c>
      <c r="K34" t="str">
        <f t="shared" si="2"/>
        <v>C</v>
      </c>
      <c r="L34" s="284">
        <f t="shared" si="3"/>
        <v>0</v>
      </c>
      <c r="O34" s="27">
        <v>925011</v>
      </c>
      <c r="P34" s="28">
        <f t="shared" si="1"/>
        <v>0</v>
      </c>
      <c r="Q34" s="1"/>
      <c r="R34" s="296"/>
    </row>
    <row r="35" spans="3:18" ht="15">
      <c r="C35" s="87">
        <v>219010</v>
      </c>
      <c r="D35" s="93">
        <f t="shared" si="0"/>
        <v>99999</v>
      </c>
      <c r="E35" s="16" t="s">
        <v>194</v>
      </c>
      <c r="F35" s="36" t="s">
        <v>195</v>
      </c>
      <c r="G35" s="37"/>
      <c r="H35" s="41"/>
      <c r="I35" s="95">
        <v>0</v>
      </c>
      <c r="K35" t="str">
        <f t="shared" si="2"/>
        <v>C</v>
      </c>
      <c r="L35" s="284">
        <f t="shared" si="3"/>
        <v>0</v>
      </c>
      <c r="O35" s="27">
        <v>925011</v>
      </c>
      <c r="P35" s="28">
        <f t="shared" si="1"/>
        <v>0</v>
      </c>
      <c r="Q35" s="1"/>
      <c r="R35" s="296"/>
    </row>
    <row r="36" spans="3:18" ht="15">
      <c r="C36" s="87">
        <v>216000</v>
      </c>
      <c r="D36" s="93">
        <f t="shared" si="0"/>
        <v>99999</v>
      </c>
      <c r="E36" s="16" t="s">
        <v>196</v>
      </c>
      <c r="F36" s="381" t="s">
        <v>27</v>
      </c>
      <c r="G36" s="382"/>
      <c r="H36" s="41"/>
      <c r="I36" s="95">
        <v>0</v>
      </c>
      <c r="K36" t="str">
        <f t="shared" si="2"/>
        <v>C</v>
      </c>
      <c r="L36" s="284">
        <f t="shared" si="3"/>
        <v>0</v>
      </c>
      <c r="O36" s="27">
        <v>925011</v>
      </c>
      <c r="P36" s="28">
        <f t="shared" si="1"/>
        <v>0</v>
      </c>
      <c r="Q36" s="1"/>
      <c r="R36" s="296"/>
    </row>
    <row r="37" spans="3:18" ht="15">
      <c r="C37" s="87">
        <v>213020</v>
      </c>
      <c r="D37" s="93">
        <f t="shared" si="0"/>
        <v>99999</v>
      </c>
      <c r="E37" s="16" t="s">
        <v>197</v>
      </c>
      <c r="F37" s="381" t="s">
        <v>24</v>
      </c>
      <c r="G37" s="382"/>
      <c r="H37" s="41"/>
      <c r="I37" s="95">
        <v>0</v>
      </c>
      <c r="K37" t="str">
        <f t="shared" si="2"/>
        <v>C</v>
      </c>
      <c r="L37" s="284">
        <f t="shared" si="3"/>
        <v>0</v>
      </c>
      <c r="O37" s="27">
        <v>925011</v>
      </c>
      <c r="P37" s="28">
        <f t="shared" si="1"/>
        <v>0</v>
      </c>
      <c r="Q37" s="1"/>
      <c r="R37" s="296"/>
    </row>
    <row r="38" spans="3:18" ht="15">
      <c r="C38" s="87">
        <v>215000</v>
      </c>
      <c r="D38" s="93">
        <f t="shared" si="0"/>
        <v>99999</v>
      </c>
      <c r="E38" s="16" t="s">
        <v>198</v>
      </c>
      <c r="F38" s="381" t="s">
        <v>26</v>
      </c>
      <c r="G38" s="382"/>
      <c r="H38" s="41"/>
      <c r="I38" s="95">
        <v>0</v>
      </c>
      <c r="K38" t="str">
        <f t="shared" si="2"/>
        <v>C</v>
      </c>
      <c r="L38" s="284">
        <f t="shared" si="3"/>
        <v>0</v>
      </c>
      <c r="O38" s="27">
        <v>925011</v>
      </c>
      <c r="P38" s="28">
        <f t="shared" si="1"/>
        <v>0</v>
      </c>
      <c r="Q38" s="1"/>
      <c r="R38" s="296"/>
    </row>
    <row r="39" spans="3:18" ht="15">
      <c r="C39" s="87">
        <v>219030</v>
      </c>
      <c r="D39" s="93">
        <f t="shared" si="0"/>
        <v>99999</v>
      </c>
      <c r="E39" s="16" t="s">
        <v>199</v>
      </c>
      <c r="F39" s="1" t="s">
        <v>25</v>
      </c>
      <c r="G39" s="1"/>
      <c r="H39" s="41"/>
      <c r="I39" s="95">
        <v>0</v>
      </c>
      <c r="K39" t="str">
        <f t="shared" si="2"/>
        <v>C</v>
      </c>
      <c r="L39" s="284">
        <f t="shared" si="3"/>
        <v>0</v>
      </c>
      <c r="O39" s="27">
        <v>925011</v>
      </c>
      <c r="P39" s="28">
        <f t="shared" si="1"/>
        <v>0</v>
      </c>
      <c r="Q39" s="1"/>
      <c r="R39" s="296"/>
    </row>
    <row r="40" spans="3:18" ht="15">
      <c r="C40" s="88">
        <v>413050</v>
      </c>
      <c r="D40" s="93">
        <f aca="true" t="shared" si="4" ref="D40:D58">$D$1</f>
        <v>99999</v>
      </c>
      <c r="E40" s="16" t="s">
        <v>201</v>
      </c>
      <c r="F40" s="381" t="s">
        <v>200</v>
      </c>
      <c r="G40" s="382"/>
      <c r="H40" s="41"/>
      <c r="I40" s="95">
        <v>0</v>
      </c>
      <c r="K40" t="str">
        <f t="shared" si="2"/>
        <v>C</v>
      </c>
      <c r="L40" s="284">
        <f t="shared" si="3"/>
        <v>0</v>
      </c>
      <c r="O40" s="27">
        <v>925011</v>
      </c>
      <c r="P40" s="28">
        <f t="shared" si="1"/>
        <v>0</v>
      </c>
      <c r="Q40" s="1"/>
      <c r="R40" s="296"/>
    </row>
    <row r="41" spans="3:18" ht="15">
      <c r="C41" s="87">
        <v>422620</v>
      </c>
      <c r="D41" s="93">
        <f t="shared" si="4"/>
        <v>99999</v>
      </c>
      <c r="E41" s="16" t="s">
        <v>202</v>
      </c>
      <c r="F41" s="381" t="s">
        <v>28</v>
      </c>
      <c r="G41" s="382"/>
      <c r="H41" s="41"/>
      <c r="I41" s="95">
        <v>0</v>
      </c>
      <c r="K41" t="str">
        <f t="shared" si="2"/>
        <v>C</v>
      </c>
      <c r="L41" s="284">
        <f t="shared" si="3"/>
        <v>0</v>
      </c>
      <c r="O41" s="27">
        <v>925011</v>
      </c>
      <c r="P41" s="28">
        <f t="shared" si="1"/>
        <v>0</v>
      </c>
      <c r="Q41" s="1"/>
      <c r="R41" s="296"/>
    </row>
    <row r="42" spans="3:18" ht="15">
      <c r="C42" s="87">
        <v>420050</v>
      </c>
      <c r="D42" s="93">
        <f t="shared" si="4"/>
        <v>99999</v>
      </c>
      <c r="E42" s="16" t="s">
        <v>203</v>
      </c>
      <c r="F42" s="381" t="s">
        <v>33</v>
      </c>
      <c r="G42" s="382"/>
      <c r="H42" s="41"/>
      <c r="I42" s="95">
        <v>0</v>
      </c>
      <c r="K42" t="str">
        <f t="shared" si="2"/>
        <v>C</v>
      </c>
      <c r="L42" s="284">
        <f t="shared" si="3"/>
        <v>0</v>
      </c>
      <c r="O42" s="27">
        <v>925011</v>
      </c>
      <c r="P42" s="28">
        <f t="shared" si="1"/>
        <v>0</v>
      </c>
      <c r="Q42" s="1"/>
      <c r="R42" s="296"/>
    </row>
    <row r="43" spans="3:18" ht="15">
      <c r="C43" s="87">
        <v>413060</v>
      </c>
      <c r="D43" s="93">
        <f t="shared" si="4"/>
        <v>99999</v>
      </c>
      <c r="E43" s="16" t="s">
        <v>204</v>
      </c>
      <c r="F43" s="386" t="s">
        <v>29</v>
      </c>
      <c r="G43" s="387"/>
      <c r="H43" s="41"/>
      <c r="I43" s="95">
        <v>0</v>
      </c>
      <c r="K43" t="str">
        <f t="shared" si="2"/>
        <v>C</v>
      </c>
      <c r="L43" s="284">
        <f t="shared" si="3"/>
        <v>0</v>
      </c>
      <c r="O43" s="27">
        <v>925011</v>
      </c>
      <c r="P43" s="28">
        <f t="shared" si="1"/>
        <v>0</v>
      </c>
      <c r="Q43" s="1"/>
      <c r="R43" s="296"/>
    </row>
    <row r="44" spans="3:18" ht="15">
      <c r="C44" s="87">
        <v>221000</v>
      </c>
      <c r="D44" s="93">
        <f t="shared" si="4"/>
        <v>99999</v>
      </c>
      <c r="E44" s="16" t="s">
        <v>205</v>
      </c>
      <c r="F44" s="381" t="s">
        <v>30</v>
      </c>
      <c r="G44" s="382"/>
      <c r="H44" s="41"/>
      <c r="I44" s="95">
        <v>0</v>
      </c>
      <c r="K44" t="str">
        <f t="shared" si="2"/>
        <v>C</v>
      </c>
      <c r="L44" s="284">
        <f t="shared" si="3"/>
        <v>0</v>
      </c>
      <c r="O44" s="27">
        <v>925011</v>
      </c>
      <c r="P44" s="28">
        <f t="shared" si="1"/>
        <v>0</v>
      </c>
      <c r="Q44" s="1"/>
      <c r="R44" s="296"/>
    </row>
    <row r="45" spans="3:18" ht="15">
      <c r="C45" s="87">
        <v>413070</v>
      </c>
      <c r="D45" s="93">
        <f t="shared" si="4"/>
        <v>99999</v>
      </c>
      <c r="E45" s="16" t="s">
        <v>206</v>
      </c>
      <c r="F45" s="381" t="s">
        <v>31</v>
      </c>
      <c r="G45" s="382"/>
      <c r="H45" s="41"/>
      <c r="I45" s="95">
        <v>0</v>
      </c>
      <c r="K45" t="str">
        <f t="shared" si="2"/>
        <v>C</v>
      </c>
      <c r="L45" s="284">
        <f t="shared" si="3"/>
        <v>0</v>
      </c>
      <c r="O45" s="27">
        <v>925011</v>
      </c>
      <c r="P45" s="28">
        <f t="shared" si="1"/>
        <v>0</v>
      </c>
      <c r="Q45" s="1"/>
      <c r="R45" s="296"/>
    </row>
    <row r="46" spans="3:18" ht="15">
      <c r="C46" s="87">
        <v>411020</v>
      </c>
      <c r="D46" s="93">
        <f t="shared" si="4"/>
        <v>99999</v>
      </c>
      <c r="E46" s="16" t="s">
        <v>207</v>
      </c>
      <c r="F46" s="381" t="s">
        <v>32</v>
      </c>
      <c r="G46" s="382"/>
      <c r="H46" s="41"/>
      <c r="I46" s="95">
        <v>0</v>
      </c>
      <c r="K46" t="str">
        <f t="shared" si="2"/>
        <v>C</v>
      </c>
      <c r="L46" s="284">
        <f t="shared" si="3"/>
        <v>0</v>
      </c>
      <c r="O46" s="27">
        <v>925011</v>
      </c>
      <c r="P46" s="28">
        <f t="shared" si="1"/>
        <v>0</v>
      </c>
      <c r="Q46" s="1"/>
      <c r="R46" s="296"/>
    </row>
    <row r="47" spans="3:18" ht="15">
      <c r="C47" s="87">
        <v>420060</v>
      </c>
      <c r="D47" s="93">
        <f t="shared" si="4"/>
        <v>99999</v>
      </c>
      <c r="E47" s="16" t="s">
        <v>208</v>
      </c>
      <c r="F47" s="381" t="s">
        <v>37</v>
      </c>
      <c r="G47" s="382"/>
      <c r="H47" s="41"/>
      <c r="I47" s="95">
        <v>0</v>
      </c>
      <c r="K47" t="str">
        <f t="shared" si="2"/>
        <v>C</v>
      </c>
      <c r="L47" s="284">
        <f t="shared" si="3"/>
        <v>0</v>
      </c>
      <c r="O47" s="27">
        <v>925011</v>
      </c>
      <c r="P47" s="28">
        <f t="shared" si="1"/>
        <v>0</v>
      </c>
      <c r="Q47" s="1"/>
      <c r="R47" s="296"/>
    </row>
    <row r="48" spans="3:18" ht="15">
      <c r="C48" s="87">
        <v>569010</v>
      </c>
      <c r="D48" s="93">
        <f t="shared" si="4"/>
        <v>99999</v>
      </c>
      <c r="E48" s="16" t="s">
        <v>209</v>
      </c>
      <c r="F48" s="381" t="s">
        <v>36</v>
      </c>
      <c r="G48" s="382"/>
      <c r="H48" s="41"/>
      <c r="I48" s="95">
        <v>0</v>
      </c>
      <c r="K48" t="str">
        <f t="shared" si="2"/>
        <v>C</v>
      </c>
      <c r="L48" s="284">
        <f t="shared" si="3"/>
        <v>0</v>
      </c>
      <c r="O48" s="27">
        <v>925011</v>
      </c>
      <c r="P48" s="28">
        <f t="shared" si="1"/>
        <v>0</v>
      </c>
      <c r="Q48" s="1"/>
      <c r="R48" s="296"/>
    </row>
    <row r="49" spans="3:18" ht="15">
      <c r="C49" s="87">
        <v>569000</v>
      </c>
      <c r="D49" s="93">
        <f t="shared" si="4"/>
        <v>99999</v>
      </c>
      <c r="E49" s="16" t="s">
        <v>210</v>
      </c>
      <c r="F49" s="381" t="s">
        <v>35</v>
      </c>
      <c r="G49" s="382"/>
      <c r="H49" s="41"/>
      <c r="I49" s="95">
        <v>0</v>
      </c>
      <c r="K49" t="str">
        <f t="shared" si="2"/>
        <v>C</v>
      </c>
      <c r="L49" s="284">
        <f t="shared" si="3"/>
        <v>0</v>
      </c>
      <c r="O49" s="27">
        <v>925011</v>
      </c>
      <c r="P49" s="28">
        <f t="shared" si="1"/>
        <v>0</v>
      </c>
      <c r="Q49" s="1"/>
      <c r="R49" s="296"/>
    </row>
    <row r="50" spans="3:18" ht="15">
      <c r="C50" s="87">
        <v>610040</v>
      </c>
      <c r="D50" s="93">
        <f t="shared" si="4"/>
        <v>99999</v>
      </c>
      <c r="E50" s="16" t="s">
        <v>211</v>
      </c>
      <c r="F50" s="381" t="s">
        <v>34</v>
      </c>
      <c r="G50" s="382"/>
      <c r="H50" s="41"/>
      <c r="I50" s="95">
        <v>0</v>
      </c>
      <c r="K50" t="str">
        <f t="shared" si="2"/>
        <v>C</v>
      </c>
      <c r="L50" s="284">
        <f t="shared" si="3"/>
        <v>0</v>
      </c>
      <c r="O50" s="27">
        <v>925011</v>
      </c>
      <c r="P50" s="28">
        <f t="shared" si="1"/>
        <v>0</v>
      </c>
      <c r="Q50" s="1"/>
      <c r="R50" s="296"/>
    </row>
    <row r="51" spans="3:18" ht="15">
      <c r="C51" s="112">
        <v>111450</v>
      </c>
      <c r="D51" s="117">
        <f t="shared" si="4"/>
        <v>99999</v>
      </c>
      <c r="E51" s="46" t="s">
        <v>212</v>
      </c>
      <c r="F51" s="407" t="s">
        <v>213</v>
      </c>
      <c r="G51" s="408"/>
      <c r="H51" s="53"/>
      <c r="I51" s="118">
        <v>0</v>
      </c>
      <c r="K51" t="str">
        <f t="shared" si="2"/>
        <v>C</v>
      </c>
      <c r="L51" s="284">
        <f t="shared" si="3"/>
        <v>0</v>
      </c>
      <c r="O51" s="27">
        <v>925011</v>
      </c>
      <c r="P51" s="28">
        <f t="shared" si="1"/>
        <v>0</v>
      </c>
      <c r="Q51" s="1"/>
      <c r="R51" s="296"/>
    </row>
    <row r="52" spans="3:18" ht="15.75" thickBot="1">
      <c r="C52" s="113">
        <v>411025</v>
      </c>
      <c r="D52" s="98">
        <f t="shared" si="4"/>
        <v>99999</v>
      </c>
      <c r="E52" s="25" t="s">
        <v>214</v>
      </c>
      <c r="F52" s="38" t="s">
        <v>215</v>
      </c>
      <c r="G52" s="39"/>
      <c r="H52" s="44"/>
      <c r="I52" s="119">
        <v>0</v>
      </c>
      <c r="K52" t="str">
        <f t="shared" si="2"/>
        <v>C</v>
      </c>
      <c r="L52" s="284">
        <f t="shared" si="3"/>
        <v>0</v>
      </c>
      <c r="O52" s="27">
        <v>925011</v>
      </c>
      <c r="P52" s="28">
        <f t="shared" si="1"/>
        <v>0</v>
      </c>
      <c r="Q52" s="1"/>
      <c r="R52" s="296"/>
    </row>
    <row r="53" spans="3:18" ht="15">
      <c r="C53" s="88"/>
      <c r="D53" s="93">
        <f t="shared" si="4"/>
        <v>99999</v>
      </c>
      <c r="E53" s="24" t="s">
        <v>270</v>
      </c>
      <c r="F53" s="396" t="s">
        <v>476</v>
      </c>
      <c r="G53" s="397"/>
      <c r="H53" s="54"/>
      <c r="I53" s="100">
        <v>0</v>
      </c>
      <c r="K53" t="str">
        <f t="shared" si="2"/>
        <v>C</v>
      </c>
      <c r="L53" s="284">
        <f t="shared" si="3"/>
        <v>0</v>
      </c>
      <c r="O53" s="27">
        <v>946955</v>
      </c>
      <c r="P53" s="28">
        <f t="shared" si="1"/>
        <v>0</v>
      </c>
      <c r="Q53" s="1"/>
      <c r="R53" s="296"/>
    </row>
    <row r="54" spans="3:18" ht="15">
      <c r="C54" s="114">
        <v>739470</v>
      </c>
      <c r="D54" s="93">
        <f t="shared" si="4"/>
        <v>99999</v>
      </c>
      <c r="E54" s="24" t="s">
        <v>217</v>
      </c>
      <c r="F54" s="396" t="s">
        <v>218</v>
      </c>
      <c r="G54" s="397"/>
      <c r="H54" s="54"/>
      <c r="I54" s="100">
        <v>0</v>
      </c>
      <c r="K54" t="str">
        <f t="shared" si="2"/>
        <v>C</v>
      </c>
      <c r="L54" s="284">
        <f t="shared" si="3"/>
        <v>0</v>
      </c>
      <c r="O54" s="27">
        <v>946955</v>
      </c>
      <c r="P54" s="28">
        <f t="shared" si="1"/>
        <v>0</v>
      </c>
      <c r="Q54" s="1"/>
      <c r="R54" s="296"/>
    </row>
    <row r="55" spans="3:18" ht="15">
      <c r="C55" s="87">
        <v>599000</v>
      </c>
      <c r="D55" s="93">
        <f t="shared" si="4"/>
        <v>99999</v>
      </c>
      <c r="E55" s="16" t="s">
        <v>219</v>
      </c>
      <c r="F55" s="381" t="s">
        <v>38</v>
      </c>
      <c r="G55" s="382"/>
      <c r="H55" s="41"/>
      <c r="I55" s="95">
        <v>0</v>
      </c>
      <c r="K55" t="str">
        <f t="shared" si="2"/>
        <v>C</v>
      </c>
      <c r="L55" s="284">
        <f t="shared" si="3"/>
        <v>0</v>
      </c>
      <c r="O55" s="27">
        <v>925011</v>
      </c>
      <c r="P55" s="28">
        <f t="shared" si="1"/>
        <v>0</v>
      </c>
      <c r="Q55" s="1"/>
      <c r="R55" s="296"/>
    </row>
    <row r="56" spans="3:18" ht="15">
      <c r="C56" s="87">
        <v>599010</v>
      </c>
      <c r="D56" s="93">
        <f t="shared" si="4"/>
        <v>99999</v>
      </c>
      <c r="E56" s="16" t="s">
        <v>220</v>
      </c>
      <c r="F56" s="381" t="s">
        <v>39</v>
      </c>
      <c r="G56" s="382"/>
      <c r="H56" s="41"/>
      <c r="I56" s="95">
        <v>0</v>
      </c>
      <c r="K56" t="str">
        <f t="shared" si="2"/>
        <v>C</v>
      </c>
      <c r="L56" s="284">
        <f t="shared" si="3"/>
        <v>0</v>
      </c>
      <c r="O56" s="27">
        <v>925011</v>
      </c>
      <c r="P56" s="28">
        <f t="shared" si="1"/>
        <v>0</v>
      </c>
      <c r="Q56" s="1"/>
      <c r="R56" s="296"/>
    </row>
    <row r="57" spans="3:18" ht="15">
      <c r="C57" s="87">
        <v>599020</v>
      </c>
      <c r="D57" s="93">
        <f t="shared" si="4"/>
        <v>99999</v>
      </c>
      <c r="E57" s="16" t="s">
        <v>221</v>
      </c>
      <c r="F57" s="381" t="s">
        <v>40</v>
      </c>
      <c r="G57" s="382"/>
      <c r="H57" s="41"/>
      <c r="I57" s="95">
        <v>0</v>
      </c>
      <c r="K57" t="str">
        <f t="shared" si="2"/>
        <v>C</v>
      </c>
      <c r="L57" s="284">
        <f t="shared" si="3"/>
        <v>0</v>
      </c>
      <c r="O57" s="27">
        <v>925011</v>
      </c>
      <c r="P57" s="28">
        <f t="shared" si="1"/>
        <v>0</v>
      </c>
      <c r="Q57" s="1"/>
      <c r="R57" s="296"/>
    </row>
    <row r="58" spans="3:19" ht="15.75">
      <c r="C58" s="87">
        <v>599030</v>
      </c>
      <c r="D58" s="93">
        <f t="shared" si="4"/>
        <v>99999</v>
      </c>
      <c r="E58" s="16" t="s">
        <v>222</v>
      </c>
      <c r="F58" s="381" t="s">
        <v>223</v>
      </c>
      <c r="G58" s="382"/>
      <c r="H58" s="41"/>
      <c r="I58" s="95">
        <v>0</v>
      </c>
      <c r="K58" t="str">
        <f t="shared" si="2"/>
        <v>C</v>
      </c>
      <c r="L58" s="284">
        <f t="shared" si="3"/>
        <v>0</v>
      </c>
      <c r="O58" s="27">
        <v>925011</v>
      </c>
      <c r="P58" s="28">
        <f t="shared" si="1"/>
        <v>0</v>
      </c>
      <c r="Q58" s="1"/>
      <c r="R58" s="296"/>
      <c r="S58" s="55">
        <f>SUM(P8:P58)</f>
        <v>0</v>
      </c>
    </row>
    <row r="59" spans="3:18" ht="16.5" thickBot="1">
      <c r="C59" s="89"/>
      <c r="D59" s="25"/>
      <c r="E59" s="101"/>
      <c r="F59" s="383" t="s">
        <v>262</v>
      </c>
      <c r="G59" s="384"/>
      <c r="H59" s="102"/>
      <c r="I59" s="103">
        <f>SUM(I8:I58)</f>
        <v>0</v>
      </c>
      <c r="K59" t="str">
        <f>IF(P59&gt;1,"D","C")</f>
        <v>C</v>
      </c>
      <c r="L59" s="284">
        <f>IF(K59="C",-P59,P59)</f>
        <v>0</v>
      </c>
      <c r="N59" s="275" t="s">
        <v>264</v>
      </c>
      <c r="O59" s="10">
        <v>946955</v>
      </c>
      <c r="P59" s="276">
        <f>SUM(P8:P21)+P53+P54</f>
        <v>0</v>
      </c>
      <c r="Q59" s="1"/>
      <c r="R59" s="297"/>
    </row>
    <row r="60" spans="3:17" ht="16.5" customHeight="1" thickTop="1">
      <c r="C60" s="7"/>
      <c r="D60" s="7"/>
      <c r="E60" s="7"/>
      <c r="F60" s="7"/>
      <c r="G60" s="8"/>
      <c r="H60" s="8"/>
      <c r="I60" s="1"/>
      <c r="K60" t="str">
        <f>IF(P60&gt;1,"D","C")</f>
        <v>C</v>
      </c>
      <c r="L60" s="284">
        <f>IF(K60="C",-P60,P60)</f>
        <v>0</v>
      </c>
      <c r="N60" s="275" t="s">
        <v>263</v>
      </c>
      <c r="O60" s="10">
        <v>925011</v>
      </c>
      <c r="P60" s="276">
        <f>SUM(P22:P52)+SUM(P55:P58)</f>
        <v>0</v>
      </c>
      <c r="Q60" s="1"/>
    </row>
    <row r="61" spans="3:17" ht="15">
      <c r="C61" s="7"/>
      <c r="D61" s="342" t="s">
        <v>235</v>
      </c>
      <c r="E61" s="342"/>
      <c r="F61" s="342"/>
      <c r="G61" s="342"/>
      <c r="H61" s="342"/>
      <c r="I61" s="342"/>
      <c r="N61" s="10"/>
      <c r="O61" s="10"/>
      <c r="P61" s="10"/>
      <c r="Q61" s="1"/>
    </row>
    <row r="62" spans="1:19" ht="15.75">
      <c r="A62" s="1"/>
      <c r="C62" s="7"/>
      <c r="D62" s="7"/>
      <c r="E62" s="7"/>
      <c r="F62" s="7"/>
      <c r="G62" s="8"/>
      <c r="H62" s="8"/>
      <c r="I62" s="1"/>
      <c r="N62" s="10"/>
      <c r="O62" s="277" t="s">
        <v>230</v>
      </c>
      <c r="P62" s="278">
        <f>SUM(P59:P61)</f>
        <v>0</v>
      </c>
      <c r="Q62" s="1"/>
      <c r="S62" s="269">
        <f>S58-P62</f>
        <v>0</v>
      </c>
    </row>
    <row r="63" spans="1:17" ht="15.75">
      <c r="A63" s="1"/>
      <c r="D63" s="300" t="s">
        <v>157</v>
      </c>
      <c r="E63" s="300"/>
      <c r="F63" s="333" t="s">
        <v>162</v>
      </c>
      <c r="G63" s="333"/>
      <c r="H63" s="333" t="s">
        <v>161</v>
      </c>
      <c r="I63" s="333"/>
      <c r="Q63" s="1"/>
    </row>
    <row r="64" spans="1:17" ht="19.5" customHeight="1">
      <c r="A64" s="1"/>
      <c r="D64" s="334" t="str">
        <f>+F1</f>
        <v>Please choose your School</v>
      </c>
      <c r="E64" s="335"/>
      <c r="F64" s="34" t="s">
        <v>158</v>
      </c>
      <c r="G64" s="33"/>
      <c r="H64" s="34" t="s">
        <v>158</v>
      </c>
      <c r="I64" s="33"/>
      <c r="Q64" s="1"/>
    </row>
    <row r="65" spans="1:17" ht="20.25" customHeight="1">
      <c r="A65" s="1"/>
      <c r="C65" s="62"/>
      <c r="D65" s="336"/>
      <c r="E65" s="337"/>
      <c r="F65" s="35" t="s">
        <v>159</v>
      </c>
      <c r="G65" s="65"/>
      <c r="H65" s="35" t="s">
        <v>159</v>
      </c>
      <c r="I65" s="65"/>
      <c r="Q65" s="1"/>
    </row>
    <row r="66" spans="1:17" ht="19.5" customHeight="1">
      <c r="A66" s="7"/>
      <c r="B66" s="7"/>
      <c r="D66" s="29"/>
      <c r="E66" s="30"/>
      <c r="F66" s="34" t="s">
        <v>160</v>
      </c>
      <c r="G66" s="33"/>
      <c r="H66" s="34" t="s">
        <v>160</v>
      </c>
      <c r="I66" s="33"/>
      <c r="Q66" s="1"/>
    </row>
    <row r="67" spans="1:2" ht="15">
      <c r="A67" s="7"/>
      <c r="B67" s="7"/>
    </row>
    <row r="68" spans="1:2" ht="15">
      <c r="A68" s="7"/>
      <c r="B68" s="7"/>
    </row>
    <row r="69" spans="1:2" ht="15">
      <c r="A69" s="7"/>
      <c r="B69" s="7"/>
    </row>
    <row r="70" spans="1:2" ht="15">
      <c r="A70" s="7"/>
      <c r="B70" s="7"/>
    </row>
    <row r="71" spans="1:2" ht="15">
      <c r="A71" s="7"/>
      <c r="B71" s="7"/>
    </row>
    <row r="72" spans="1:2" ht="15">
      <c r="A72" s="7"/>
      <c r="B72" s="7"/>
    </row>
    <row r="73" spans="1:2" ht="15">
      <c r="A73" s="7"/>
      <c r="B73" s="7"/>
    </row>
    <row r="74" spans="1:2" ht="15">
      <c r="A74" s="7"/>
      <c r="B74" s="7"/>
    </row>
    <row r="75" spans="1:2" ht="15">
      <c r="A75" s="7"/>
      <c r="B75" s="7"/>
    </row>
    <row r="76" spans="1:2" ht="15">
      <c r="A76" s="7"/>
      <c r="B76" s="7"/>
    </row>
    <row r="77" spans="1:2" ht="15">
      <c r="A77" s="7"/>
      <c r="B77" s="7"/>
    </row>
    <row r="78" spans="1:2" ht="15">
      <c r="A78" s="7"/>
      <c r="B78" s="7"/>
    </row>
    <row r="79" spans="1:2" ht="15">
      <c r="A79" s="7"/>
      <c r="B79" s="7"/>
    </row>
    <row r="80" spans="1:2" ht="15">
      <c r="A80" s="7"/>
      <c r="B80" s="7"/>
    </row>
    <row r="81" spans="1:2" ht="15">
      <c r="A81" s="7"/>
      <c r="B81" s="7"/>
    </row>
    <row r="82" spans="1:2" ht="15">
      <c r="A82" s="7"/>
      <c r="B82" s="7"/>
    </row>
    <row r="83" spans="1:2" ht="15">
      <c r="A83" s="7"/>
      <c r="B83" s="7"/>
    </row>
    <row r="84" spans="1:2" ht="15">
      <c r="A84" s="7"/>
      <c r="B84" s="7"/>
    </row>
    <row r="85" spans="1:2" ht="15">
      <c r="A85" s="7"/>
      <c r="B85" s="7"/>
    </row>
    <row r="86" spans="1:2" ht="15">
      <c r="A86" s="7"/>
      <c r="B86" s="7"/>
    </row>
    <row r="87" spans="1:2" ht="15">
      <c r="A87" s="7"/>
      <c r="B87" s="7"/>
    </row>
    <row r="88" spans="1:2" ht="15">
      <c r="A88" s="7"/>
      <c r="B88" s="7"/>
    </row>
    <row r="89" spans="1:2" ht="15">
      <c r="A89" s="7"/>
      <c r="B89" s="7"/>
    </row>
    <row r="90" spans="1:2" ht="15">
      <c r="A90" s="7"/>
      <c r="B90" s="7"/>
    </row>
    <row r="91" spans="1:2" ht="15">
      <c r="A91" s="7"/>
      <c r="B91" s="7"/>
    </row>
    <row r="92" spans="1:2" ht="15">
      <c r="A92" s="7"/>
      <c r="B92" s="7"/>
    </row>
    <row r="93" spans="1:2" ht="15">
      <c r="A93" s="7"/>
      <c r="B93" s="7"/>
    </row>
    <row r="94" spans="1:2" ht="15">
      <c r="A94" s="7"/>
      <c r="B94" s="7"/>
    </row>
    <row r="95" spans="1:2" ht="15">
      <c r="A95" s="7"/>
      <c r="B95" s="7"/>
    </row>
    <row r="96" spans="1:2" ht="15">
      <c r="A96" s="7"/>
      <c r="B96" s="7"/>
    </row>
    <row r="97" spans="1:2" ht="15">
      <c r="A97" s="7"/>
      <c r="B97" s="7"/>
    </row>
    <row r="98" spans="1:2" ht="15">
      <c r="A98" s="7"/>
      <c r="B98" s="7"/>
    </row>
    <row r="99" spans="1:2" ht="15">
      <c r="A99" s="7"/>
      <c r="B99" s="7"/>
    </row>
    <row r="100" ht="15">
      <c r="R100">
        <v>12</v>
      </c>
    </row>
    <row r="101" spans="7:9" ht="15.75">
      <c r="G101" s="86" t="s">
        <v>41</v>
      </c>
      <c r="H101" s="84" t="s">
        <v>261</v>
      </c>
      <c r="I101" s="85" t="s">
        <v>43</v>
      </c>
    </row>
    <row r="102" spans="7:9" ht="15">
      <c r="G102" s="6" t="s">
        <v>470</v>
      </c>
      <c r="H102" s="6"/>
      <c r="I102" s="10">
        <v>99999</v>
      </c>
    </row>
    <row r="103" spans="7:18" ht="15">
      <c r="G103" s="58" t="s">
        <v>44</v>
      </c>
      <c r="H103" s="22">
        <v>1000</v>
      </c>
      <c r="I103" s="14">
        <v>10130</v>
      </c>
      <c r="R103" t="s">
        <v>531</v>
      </c>
    </row>
    <row r="104" spans="7:18" ht="15">
      <c r="G104" s="58" t="s">
        <v>3</v>
      </c>
      <c r="H104" s="22">
        <v>1001</v>
      </c>
      <c r="I104" s="14">
        <v>10131</v>
      </c>
      <c r="R104" t="s">
        <v>531</v>
      </c>
    </row>
    <row r="105" spans="7:18" ht="15">
      <c r="G105" s="58" t="s">
        <v>163</v>
      </c>
      <c r="H105" s="22">
        <v>1002</v>
      </c>
      <c r="I105" s="14">
        <v>10132</v>
      </c>
      <c r="R105" t="s">
        <v>531</v>
      </c>
    </row>
    <row r="106" spans="7:18" ht="15">
      <c r="G106" s="58" t="s">
        <v>164</v>
      </c>
      <c r="H106" s="22">
        <v>1003</v>
      </c>
      <c r="I106" s="14">
        <v>10133</v>
      </c>
      <c r="R106" t="s">
        <v>531</v>
      </c>
    </row>
    <row r="107" spans="7:9" ht="15">
      <c r="G107" s="58"/>
      <c r="H107" s="22"/>
      <c r="I107" s="14"/>
    </row>
    <row r="108" spans="7:18" ht="15">
      <c r="G108" s="23" t="s">
        <v>258</v>
      </c>
      <c r="H108" s="23">
        <v>3520</v>
      </c>
      <c r="I108" s="66">
        <v>11094</v>
      </c>
      <c r="R108" t="s">
        <v>531</v>
      </c>
    </row>
    <row r="109" spans="7:18" ht="15">
      <c r="G109" s="23" t="s">
        <v>45</v>
      </c>
      <c r="H109" s="23">
        <v>3317</v>
      </c>
      <c r="I109" s="66">
        <v>10042</v>
      </c>
      <c r="R109" t="s">
        <v>531</v>
      </c>
    </row>
    <row r="110" spans="7:18" ht="15">
      <c r="G110" s="23" t="s">
        <v>46</v>
      </c>
      <c r="H110" s="23">
        <v>3300</v>
      </c>
      <c r="I110" s="66">
        <v>10040</v>
      </c>
      <c r="R110" t="s">
        <v>531</v>
      </c>
    </row>
    <row r="111" spans="7:18" ht="15">
      <c r="G111" s="23" t="s">
        <v>47</v>
      </c>
      <c r="H111" s="23">
        <v>3500</v>
      </c>
      <c r="I111" s="66">
        <v>10043</v>
      </c>
      <c r="R111" t="s">
        <v>531</v>
      </c>
    </row>
    <row r="112" spans="7:18" ht="15">
      <c r="G112" s="23" t="s">
        <v>48</v>
      </c>
      <c r="H112" s="23">
        <v>3514</v>
      </c>
      <c r="I112" s="66">
        <v>10117</v>
      </c>
      <c r="R112" t="s">
        <v>531</v>
      </c>
    </row>
    <row r="113" spans="7:18" ht="15">
      <c r="G113" s="23" t="s">
        <v>50</v>
      </c>
      <c r="H113" s="23">
        <v>2002</v>
      </c>
      <c r="I113" s="66">
        <v>10044</v>
      </c>
      <c r="R113" t="s">
        <v>531</v>
      </c>
    </row>
    <row r="114" spans="7:18" ht="15">
      <c r="G114" s="23" t="s">
        <v>1</v>
      </c>
      <c r="H114" s="23">
        <v>2079</v>
      </c>
      <c r="I114" s="66">
        <v>10128</v>
      </c>
      <c r="R114" t="s">
        <v>531</v>
      </c>
    </row>
    <row r="115" spans="7:18" ht="15">
      <c r="G115" s="23" t="s">
        <v>51</v>
      </c>
      <c r="H115" s="23">
        <v>2003</v>
      </c>
      <c r="I115" s="66">
        <v>10045</v>
      </c>
      <c r="R115" t="s">
        <v>531</v>
      </c>
    </row>
    <row r="116" spans="7:18" ht="15">
      <c r="G116" s="23" t="s">
        <v>52</v>
      </c>
      <c r="H116" s="23">
        <v>3511</v>
      </c>
      <c r="I116" s="66">
        <v>10115</v>
      </c>
      <c r="R116" t="s">
        <v>531</v>
      </c>
    </row>
    <row r="117" spans="7:18" ht="15">
      <c r="G117" s="23" t="s">
        <v>2</v>
      </c>
      <c r="H117" s="23">
        <v>3519</v>
      </c>
      <c r="I117" s="66">
        <v>10134</v>
      </c>
      <c r="R117" t="s">
        <v>531</v>
      </c>
    </row>
    <row r="118" spans="7:18" ht="15">
      <c r="G118" s="23" t="s">
        <v>53</v>
      </c>
      <c r="H118" s="23">
        <v>2008</v>
      </c>
      <c r="I118" s="66">
        <v>10047</v>
      </c>
      <c r="R118" t="s">
        <v>531</v>
      </c>
    </row>
    <row r="119" spans="7:18" ht="15">
      <c r="G119" s="23" t="s">
        <v>54</v>
      </c>
      <c r="H119" s="23">
        <v>2007</v>
      </c>
      <c r="I119" s="66">
        <v>10046</v>
      </c>
      <c r="R119" t="s">
        <v>531</v>
      </c>
    </row>
    <row r="120" spans="7:18" ht="15">
      <c r="G120" s="23" t="s">
        <v>55</v>
      </c>
      <c r="H120" s="23">
        <v>2009</v>
      </c>
      <c r="I120" s="66">
        <v>10048</v>
      </c>
      <c r="R120" t="s">
        <v>531</v>
      </c>
    </row>
    <row r="121" spans="7:18" ht="15">
      <c r="G121" s="23" t="s">
        <v>56</v>
      </c>
      <c r="H121" s="23">
        <v>2067</v>
      </c>
      <c r="I121" s="66">
        <v>10118</v>
      </c>
      <c r="R121" t="s">
        <v>531</v>
      </c>
    </row>
    <row r="122" spans="7:18" ht="15">
      <c r="G122" s="23" t="s">
        <v>57</v>
      </c>
      <c r="H122" s="23">
        <v>2010</v>
      </c>
      <c r="I122" s="66">
        <v>10049</v>
      </c>
      <c r="R122" t="s">
        <v>531</v>
      </c>
    </row>
    <row r="123" spans="7:18" ht="15">
      <c r="G123" s="23" t="s">
        <v>58</v>
      </c>
      <c r="H123" s="23">
        <v>3302</v>
      </c>
      <c r="I123" s="66">
        <v>10050</v>
      </c>
      <c r="R123" t="s">
        <v>531</v>
      </c>
    </row>
    <row r="124" spans="7:18" ht="15">
      <c r="G124" s="23" t="s">
        <v>59</v>
      </c>
      <c r="H124" s="23">
        <v>2011</v>
      </c>
      <c r="I124" s="66">
        <v>10051</v>
      </c>
      <c r="R124" t="s">
        <v>531</v>
      </c>
    </row>
    <row r="125" spans="7:18" ht="15">
      <c r="G125" s="23" t="s">
        <v>227</v>
      </c>
      <c r="H125" s="23">
        <v>3522</v>
      </c>
      <c r="I125" s="66">
        <v>10953</v>
      </c>
      <c r="R125" t="s">
        <v>531</v>
      </c>
    </row>
    <row r="126" spans="7:18" ht="15">
      <c r="G126" s="23" t="s">
        <v>60</v>
      </c>
      <c r="H126" s="23">
        <v>2014</v>
      </c>
      <c r="I126" s="66">
        <v>10054</v>
      </c>
      <c r="R126" t="s">
        <v>531</v>
      </c>
    </row>
    <row r="127" spans="7:18" ht="15">
      <c r="G127" s="23" t="s">
        <v>61</v>
      </c>
      <c r="H127" s="23">
        <v>2015</v>
      </c>
      <c r="I127" s="66">
        <v>10055</v>
      </c>
      <c r="R127" t="s">
        <v>531</v>
      </c>
    </row>
    <row r="128" spans="7:18" ht="15">
      <c r="G128" s="23" t="s">
        <v>62</v>
      </c>
      <c r="H128" s="23">
        <v>2016</v>
      </c>
      <c r="I128" s="66">
        <v>10056</v>
      </c>
      <c r="R128" t="s">
        <v>531</v>
      </c>
    </row>
    <row r="129" spans="7:18" ht="15">
      <c r="G129" s="23" t="s">
        <v>63</v>
      </c>
      <c r="H129" s="23">
        <v>2017</v>
      </c>
      <c r="I129" s="66">
        <v>10057</v>
      </c>
      <c r="R129" t="s">
        <v>531</v>
      </c>
    </row>
    <row r="130" spans="7:18" ht="15">
      <c r="G130" s="23" t="s">
        <v>64</v>
      </c>
      <c r="H130" s="23">
        <v>2073</v>
      </c>
      <c r="I130" s="66">
        <v>10083</v>
      </c>
      <c r="R130" t="s">
        <v>531</v>
      </c>
    </row>
    <row r="131" spans="7:18" ht="15">
      <c r="G131" s="23" t="s">
        <v>65</v>
      </c>
      <c r="H131" s="23">
        <v>2019</v>
      </c>
      <c r="I131" s="66">
        <v>10059</v>
      </c>
      <c r="R131" t="s">
        <v>531</v>
      </c>
    </row>
    <row r="132" spans="7:18" ht="15">
      <c r="G132" s="67" t="s">
        <v>66</v>
      </c>
      <c r="H132" s="68">
        <v>2018</v>
      </c>
      <c r="I132" s="69">
        <v>10058</v>
      </c>
      <c r="R132" t="s">
        <v>531</v>
      </c>
    </row>
    <row r="133" spans="7:18" ht="15">
      <c r="G133" s="68" t="s">
        <v>67</v>
      </c>
      <c r="H133" s="68">
        <v>2021</v>
      </c>
      <c r="I133" s="69">
        <v>10061</v>
      </c>
      <c r="R133" t="s">
        <v>531</v>
      </c>
    </row>
    <row r="134" spans="7:18" ht="15">
      <c r="G134" s="68" t="s">
        <v>68</v>
      </c>
      <c r="H134" s="68">
        <v>5200</v>
      </c>
      <c r="I134" s="69">
        <v>10060</v>
      </c>
      <c r="R134" t="s">
        <v>531</v>
      </c>
    </row>
    <row r="135" spans="7:18" ht="15">
      <c r="G135" s="68" t="s">
        <v>69</v>
      </c>
      <c r="H135" s="68">
        <v>2023</v>
      </c>
      <c r="I135" s="69">
        <v>10063</v>
      </c>
      <c r="R135" t="s">
        <v>531</v>
      </c>
    </row>
    <row r="136" spans="7:18" ht="15">
      <c r="G136" s="68" t="s">
        <v>528</v>
      </c>
      <c r="H136" s="68">
        <v>3524</v>
      </c>
      <c r="I136" s="69">
        <v>11278</v>
      </c>
      <c r="R136" t="s">
        <v>531</v>
      </c>
    </row>
    <row r="137" spans="7:18" ht="15">
      <c r="G137" s="68" t="s">
        <v>70</v>
      </c>
      <c r="H137" s="68">
        <v>2022</v>
      </c>
      <c r="I137" s="69">
        <v>10062</v>
      </c>
      <c r="R137" t="s">
        <v>531</v>
      </c>
    </row>
    <row r="138" spans="7:18" ht="15">
      <c r="G138" s="68" t="s">
        <v>71</v>
      </c>
      <c r="H138" s="68">
        <v>2024</v>
      </c>
      <c r="I138" s="69">
        <v>10064</v>
      </c>
      <c r="R138" t="s">
        <v>531</v>
      </c>
    </row>
    <row r="139" spans="7:18" ht="15">
      <c r="G139" s="68" t="s">
        <v>72</v>
      </c>
      <c r="H139" s="68">
        <v>2025</v>
      </c>
      <c r="I139" s="69">
        <v>10065</v>
      </c>
      <c r="R139" t="s">
        <v>531</v>
      </c>
    </row>
    <row r="140" spans="7:18" ht="15">
      <c r="G140" s="68" t="s">
        <v>73</v>
      </c>
      <c r="H140" s="68">
        <v>2026</v>
      </c>
      <c r="I140" s="69">
        <v>10066</v>
      </c>
      <c r="R140" t="s">
        <v>531</v>
      </c>
    </row>
    <row r="141" spans="7:18" ht="15">
      <c r="G141" s="68" t="s">
        <v>74</v>
      </c>
      <c r="H141" s="68">
        <v>2028</v>
      </c>
      <c r="I141" s="69">
        <v>10068</v>
      </c>
      <c r="R141" t="s">
        <v>531</v>
      </c>
    </row>
    <row r="142" spans="7:18" ht="15">
      <c r="G142" s="68" t="s">
        <v>75</v>
      </c>
      <c r="H142" s="68">
        <v>2027</v>
      </c>
      <c r="I142" s="69">
        <v>10067</v>
      </c>
      <c r="R142" t="s">
        <v>531</v>
      </c>
    </row>
    <row r="143" spans="7:18" ht="15">
      <c r="G143" s="68" t="s">
        <v>76</v>
      </c>
      <c r="H143" s="68">
        <v>2029</v>
      </c>
      <c r="I143" s="69">
        <v>10069</v>
      </c>
      <c r="R143" t="s">
        <v>531</v>
      </c>
    </row>
    <row r="144" spans="7:18" ht="15">
      <c r="G144" s="68" t="s">
        <v>77</v>
      </c>
      <c r="H144" s="68">
        <v>2030</v>
      </c>
      <c r="I144" s="69">
        <v>10070</v>
      </c>
      <c r="R144" t="s">
        <v>531</v>
      </c>
    </row>
    <row r="145" spans="7:18" ht="15">
      <c r="G145" s="68" t="s">
        <v>78</v>
      </c>
      <c r="H145" s="68">
        <v>3516</v>
      </c>
      <c r="I145" s="69">
        <v>10121</v>
      </c>
      <c r="R145" t="s">
        <v>531</v>
      </c>
    </row>
    <row r="146" spans="7:18" ht="15">
      <c r="G146" s="68" t="s">
        <v>79</v>
      </c>
      <c r="H146" s="68">
        <v>2031</v>
      </c>
      <c r="I146" s="69">
        <v>10071</v>
      </c>
      <c r="R146" t="s">
        <v>531</v>
      </c>
    </row>
    <row r="147" spans="7:18" ht="15">
      <c r="G147" s="68" t="s">
        <v>80</v>
      </c>
      <c r="H147" s="68">
        <v>2032</v>
      </c>
      <c r="I147" s="69">
        <v>10072</v>
      </c>
      <c r="R147" t="s">
        <v>531</v>
      </c>
    </row>
    <row r="148" spans="7:18" ht="15">
      <c r="G148" s="68" t="s">
        <v>81</v>
      </c>
      <c r="H148" s="68">
        <v>3304</v>
      </c>
      <c r="I148" s="69">
        <v>10073</v>
      </c>
      <c r="R148" t="s">
        <v>531</v>
      </c>
    </row>
    <row r="149" spans="7:18" ht="15">
      <c r="G149" s="68" t="s">
        <v>82</v>
      </c>
      <c r="H149" s="68">
        <v>2074</v>
      </c>
      <c r="I149" s="69">
        <v>10122</v>
      </c>
      <c r="R149" t="s">
        <v>531</v>
      </c>
    </row>
    <row r="150" spans="7:18" ht="15">
      <c r="G150" s="68" t="s">
        <v>83</v>
      </c>
      <c r="H150" s="68">
        <v>3515</v>
      </c>
      <c r="I150" s="69">
        <v>10106</v>
      </c>
      <c r="R150" t="s">
        <v>531</v>
      </c>
    </row>
    <row r="151" spans="7:18" ht="15">
      <c r="G151" s="68" t="s">
        <v>84</v>
      </c>
      <c r="H151" s="68">
        <v>2036</v>
      </c>
      <c r="I151" s="69">
        <v>10074</v>
      </c>
      <c r="R151" t="s">
        <v>531</v>
      </c>
    </row>
    <row r="152" spans="7:18" ht="15">
      <c r="G152" s="68" t="s">
        <v>85</v>
      </c>
      <c r="H152" s="68">
        <v>2037</v>
      </c>
      <c r="I152" s="69">
        <v>10075</v>
      </c>
      <c r="R152" t="s">
        <v>531</v>
      </c>
    </row>
    <row r="153" spans="7:18" ht="15">
      <c r="G153" s="68" t="s">
        <v>257</v>
      </c>
      <c r="H153" s="68">
        <v>3523</v>
      </c>
      <c r="I153" s="69">
        <v>11093</v>
      </c>
      <c r="R153" t="s">
        <v>531</v>
      </c>
    </row>
    <row r="154" spans="7:18" ht="15">
      <c r="G154" s="68" t="s">
        <v>88</v>
      </c>
      <c r="H154" s="68">
        <v>5948</v>
      </c>
      <c r="I154" s="69">
        <v>10125</v>
      </c>
      <c r="R154" t="s">
        <v>531</v>
      </c>
    </row>
    <row r="155" spans="7:18" ht="15">
      <c r="G155" s="68" t="s">
        <v>89</v>
      </c>
      <c r="H155" s="68">
        <v>5949</v>
      </c>
      <c r="I155" s="69">
        <v>10126</v>
      </c>
      <c r="R155" t="s">
        <v>531</v>
      </c>
    </row>
    <row r="156" spans="7:18" ht="15">
      <c r="G156" s="68" t="s">
        <v>90</v>
      </c>
      <c r="H156" s="68">
        <v>3513</v>
      </c>
      <c r="I156" s="69">
        <v>10114</v>
      </c>
      <c r="R156" t="s">
        <v>531</v>
      </c>
    </row>
    <row r="157" spans="7:18" ht="15">
      <c r="G157" s="68" t="s">
        <v>91</v>
      </c>
      <c r="H157" s="68">
        <v>3305</v>
      </c>
      <c r="I157" s="69">
        <v>10078</v>
      </c>
      <c r="R157" t="s">
        <v>531</v>
      </c>
    </row>
    <row r="158" spans="7:18" ht="15">
      <c r="G158" s="68" t="s">
        <v>92</v>
      </c>
      <c r="H158" s="68">
        <v>2042</v>
      </c>
      <c r="I158" s="69">
        <v>10079</v>
      </c>
      <c r="R158" t="s">
        <v>531</v>
      </c>
    </row>
    <row r="159" spans="7:18" ht="15">
      <c r="G159" s="68" t="s">
        <v>93</v>
      </c>
      <c r="H159" s="68">
        <v>2044</v>
      </c>
      <c r="I159" s="69">
        <v>10081</v>
      </c>
      <c r="R159" t="s">
        <v>531</v>
      </c>
    </row>
    <row r="160" spans="7:18" ht="15">
      <c r="G160" s="68" t="s">
        <v>94</v>
      </c>
      <c r="H160" s="68">
        <v>2043</v>
      </c>
      <c r="I160" s="69">
        <v>10080</v>
      </c>
      <c r="R160" t="s">
        <v>531</v>
      </c>
    </row>
    <row r="161" spans="7:18" ht="15">
      <c r="G161" s="68" t="s">
        <v>95</v>
      </c>
      <c r="H161" s="68">
        <v>2045</v>
      </c>
      <c r="I161" s="69">
        <v>10082</v>
      </c>
      <c r="R161" t="s">
        <v>531</v>
      </c>
    </row>
    <row r="162" spans="7:18" ht="15">
      <c r="G162" s="68" t="s">
        <v>96</v>
      </c>
      <c r="H162" s="68">
        <v>2077</v>
      </c>
      <c r="I162" s="69">
        <v>10127</v>
      </c>
      <c r="R162" t="s">
        <v>531</v>
      </c>
    </row>
    <row r="163" spans="7:18" ht="15">
      <c r="G163" s="68" t="s">
        <v>97</v>
      </c>
      <c r="H163" s="68">
        <v>5201</v>
      </c>
      <c r="I163" s="69">
        <v>10084</v>
      </c>
      <c r="R163" t="s">
        <v>531</v>
      </c>
    </row>
    <row r="164" spans="7:18" ht="15">
      <c r="G164" s="68" t="s">
        <v>98</v>
      </c>
      <c r="H164" s="68">
        <v>3501</v>
      </c>
      <c r="I164" s="69">
        <v>10085</v>
      </c>
      <c r="R164" t="s">
        <v>531</v>
      </c>
    </row>
    <row r="165" spans="7:18" ht="15">
      <c r="G165" s="68" t="s">
        <v>99</v>
      </c>
      <c r="H165" s="68">
        <v>2078</v>
      </c>
      <c r="I165" s="69">
        <v>10129</v>
      </c>
      <c r="R165" t="s">
        <v>531</v>
      </c>
    </row>
    <row r="166" spans="7:18" ht="15">
      <c r="G166" s="68" t="s">
        <v>100</v>
      </c>
      <c r="H166" s="68">
        <v>2000</v>
      </c>
      <c r="I166" s="69">
        <v>10120</v>
      </c>
      <c r="R166" t="s">
        <v>531</v>
      </c>
    </row>
    <row r="167" spans="7:18" ht="15">
      <c r="G167" s="68" t="s">
        <v>101</v>
      </c>
      <c r="H167" s="68">
        <v>2071</v>
      </c>
      <c r="I167" s="69">
        <v>10119</v>
      </c>
      <c r="R167" t="s">
        <v>531</v>
      </c>
    </row>
    <row r="168" spans="7:18" ht="15">
      <c r="G168" s="68" t="s">
        <v>102</v>
      </c>
      <c r="H168" s="68">
        <v>2072</v>
      </c>
      <c r="I168" s="69">
        <v>10086</v>
      </c>
      <c r="R168" t="s">
        <v>531</v>
      </c>
    </row>
    <row r="169" spans="7:18" ht="15">
      <c r="G169" s="68" t="s">
        <v>103</v>
      </c>
      <c r="H169" s="68">
        <v>3512</v>
      </c>
      <c r="I169" s="69">
        <v>10112</v>
      </c>
      <c r="R169" t="s">
        <v>531</v>
      </c>
    </row>
    <row r="170" spans="7:18" ht="15">
      <c r="G170" s="68" t="s">
        <v>104</v>
      </c>
      <c r="H170" s="68">
        <v>3510</v>
      </c>
      <c r="I170" s="69">
        <v>10110</v>
      </c>
      <c r="R170" t="s">
        <v>531</v>
      </c>
    </row>
    <row r="171" spans="7:18" ht="15">
      <c r="G171" s="68" t="s">
        <v>105</v>
      </c>
      <c r="H171" s="68">
        <v>3502</v>
      </c>
      <c r="I171" s="69">
        <v>10087</v>
      </c>
      <c r="R171" t="s">
        <v>531</v>
      </c>
    </row>
    <row r="172" spans="7:18" ht="15">
      <c r="G172" s="68" t="s">
        <v>106</v>
      </c>
      <c r="H172" s="68">
        <v>3315</v>
      </c>
      <c r="I172" s="69">
        <v>10099</v>
      </c>
      <c r="R172" t="s">
        <v>531</v>
      </c>
    </row>
    <row r="173" spans="7:18" ht="15">
      <c r="G173" s="68" t="s">
        <v>107</v>
      </c>
      <c r="H173" s="68">
        <v>3504</v>
      </c>
      <c r="I173" s="69">
        <v>10088</v>
      </c>
      <c r="R173" t="s">
        <v>531</v>
      </c>
    </row>
    <row r="174" spans="7:18" ht="15">
      <c r="G174" s="68" t="s">
        <v>108</v>
      </c>
      <c r="H174" s="68">
        <v>3307</v>
      </c>
      <c r="I174" s="69">
        <v>10089</v>
      </c>
      <c r="R174" t="s">
        <v>531</v>
      </c>
    </row>
    <row r="175" spans="7:18" ht="15">
      <c r="G175" s="68" t="s">
        <v>109</v>
      </c>
      <c r="H175" s="68">
        <v>3309</v>
      </c>
      <c r="I175" s="69">
        <v>10116</v>
      </c>
      <c r="R175" t="s">
        <v>531</v>
      </c>
    </row>
    <row r="176" spans="7:18" ht="15">
      <c r="G176" s="68" t="s">
        <v>110</v>
      </c>
      <c r="H176" s="68">
        <v>3508</v>
      </c>
      <c r="I176" s="69">
        <v>10111</v>
      </c>
      <c r="R176" t="s">
        <v>531</v>
      </c>
    </row>
    <row r="177" spans="7:18" ht="15">
      <c r="G177" s="68" t="s">
        <v>111</v>
      </c>
      <c r="H177" s="68">
        <v>3509</v>
      </c>
      <c r="I177" s="69">
        <v>10107</v>
      </c>
      <c r="R177" t="s">
        <v>531</v>
      </c>
    </row>
    <row r="178" spans="7:18" ht="15">
      <c r="G178" s="68" t="s">
        <v>112</v>
      </c>
      <c r="H178" s="68">
        <v>3521</v>
      </c>
      <c r="I178" s="69">
        <v>10698</v>
      </c>
      <c r="R178" t="s">
        <v>531</v>
      </c>
    </row>
    <row r="179" spans="7:18" ht="15">
      <c r="G179" s="68" t="s">
        <v>113</v>
      </c>
      <c r="H179" s="68">
        <v>3312</v>
      </c>
      <c r="I179" s="69">
        <v>10093</v>
      </c>
      <c r="R179" t="s">
        <v>531</v>
      </c>
    </row>
    <row r="180" spans="7:18" ht="15">
      <c r="G180" s="68" t="s">
        <v>114</v>
      </c>
      <c r="H180" s="68">
        <v>3311</v>
      </c>
      <c r="I180" s="69">
        <v>10092</v>
      </c>
      <c r="R180" t="s">
        <v>531</v>
      </c>
    </row>
    <row r="181" spans="7:18" ht="15">
      <c r="G181" s="68" t="s">
        <v>115</v>
      </c>
      <c r="H181" s="68">
        <v>3313</v>
      </c>
      <c r="I181" s="69">
        <v>10094</v>
      </c>
      <c r="R181" t="s">
        <v>531</v>
      </c>
    </row>
    <row r="182" spans="7:18" ht="15">
      <c r="G182" s="68" t="s">
        <v>116</v>
      </c>
      <c r="H182" s="68">
        <v>3314</v>
      </c>
      <c r="I182" s="69">
        <v>10095</v>
      </c>
      <c r="R182" t="s">
        <v>531</v>
      </c>
    </row>
    <row r="183" spans="7:18" ht="15">
      <c r="G183" s="68" t="s">
        <v>117</v>
      </c>
      <c r="H183" s="68">
        <v>3507</v>
      </c>
      <c r="I183" s="69">
        <v>10108</v>
      </c>
      <c r="R183" t="s">
        <v>531</v>
      </c>
    </row>
    <row r="184" spans="7:18" ht="15">
      <c r="G184" s="68" t="s">
        <v>118</v>
      </c>
      <c r="H184" s="68">
        <v>3506</v>
      </c>
      <c r="I184" s="69">
        <v>10096</v>
      </c>
      <c r="R184" t="s">
        <v>531</v>
      </c>
    </row>
    <row r="185" spans="7:18" ht="15">
      <c r="G185" s="68" t="s">
        <v>119</v>
      </c>
      <c r="H185" s="68">
        <v>2052</v>
      </c>
      <c r="I185" s="69">
        <v>10098</v>
      </c>
      <c r="R185" t="s">
        <v>531</v>
      </c>
    </row>
    <row r="186" spans="7:18" ht="15">
      <c r="G186" s="68" t="s">
        <v>120</v>
      </c>
      <c r="H186" s="68">
        <v>2070</v>
      </c>
      <c r="I186" s="69">
        <v>10097</v>
      </c>
      <c r="R186" t="s">
        <v>531</v>
      </c>
    </row>
    <row r="187" spans="7:18" ht="15">
      <c r="G187" s="68" t="s">
        <v>121</v>
      </c>
      <c r="H187" s="68">
        <v>3316</v>
      </c>
      <c r="I187" s="69">
        <v>10100</v>
      </c>
      <c r="R187" t="s">
        <v>531</v>
      </c>
    </row>
    <row r="188" spans="7:18" ht="15">
      <c r="G188" s="68" t="s">
        <v>122</v>
      </c>
      <c r="H188" s="68">
        <v>2055</v>
      </c>
      <c r="I188" s="69">
        <v>10101</v>
      </c>
      <c r="R188" t="s">
        <v>531</v>
      </c>
    </row>
    <row r="189" spans="7:18" ht="15">
      <c r="G189" s="68" t="s">
        <v>123</v>
      </c>
      <c r="H189" s="68">
        <v>2057</v>
      </c>
      <c r="I189" s="69">
        <v>10103</v>
      </c>
      <c r="R189" t="s">
        <v>531</v>
      </c>
    </row>
    <row r="190" spans="7:18" ht="15">
      <c r="G190" s="68" t="s">
        <v>124</v>
      </c>
      <c r="H190" s="68">
        <v>2056</v>
      </c>
      <c r="I190" s="69">
        <v>10102</v>
      </c>
      <c r="R190" t="s">
        <v>531</v>
      </c>
    </row>
    <row r="191" spans="7:18" ht="15">
      <c r="G191" s="68" t="s">
        <v>125</v>
      </c>
      <c r="H191" s="68">
        <v>2076</v>
      </c>
      <c r="I191" s="69">
        <v>10124</v>
      </c>
      <c r="R191" t="s">
        <v>531</v>
      </c>
    </row>
    <row r="192" spans="7:18" ht="15">
      <c r="G192" s="68" t="s">
        <v>126</v>
      </c>
      <c r="H192" s="68">
        <v>2060</v>
      </c>
      <c r="I192" s="69">
        <v>10105</v>
      </c>
      <c r="R192" t="s">
        <v>531</v>
      </c>
    </row>
    <row r="193" spans="7:18" ht="15">
      <c r="G193" s="68" t="s">
        <v>0</v>
      </c>
      <c r="H193" s="68">
        <v>3518</v>
      </c>
      <c r="I193" s="69">
        <v>10123</v>
      </c>
      <c r="R193" t="s">
        <v>531</v>
      </c>
    </row>
    <row r="194" spans="7:18" ht="15">
      <c r="G194" s="68" t="s">
        <v>127</v>
      </c>
      <c r="H194" s="68">
        <v>2054</v>
      </c>
      <c r="I194" s="69">
        <v>10109</v>
      </c>
      <c r="R194" t="s">
        <v>531</v>
      </c>
    </row>
    <row r="195" spans="7:9" ht="15">
      <c r="G195" s="68"/>
      <c r="H195" s="68"/>
      <c r="I195" s="69"/>
    </row>
    <row r="196" spans="7:18" ht="15">
      <c r="G196" s="68" t="s">
        <v>129</v>
      </c>
      <c r="H196" s="68">
        <v>5408</v>
      </c>
      <c r="I196" s="69">
        <v>10137</v>
      </c>
      <c r="R196" t="s">
        <v>532</v>
      </c>
    </row>
    <row r="197" spans="7:18" ht="15">
      <c r="G197" s="68" t="s">
        <v>130</v>
      </c>
      <c r="H197" s="68">
        <v>4211</v>
      </c>
      <c r="I197" s="69">
        <v>10151</v>
      </c>
      <c r="R197" t="s">
        <v>532</v>
      </c>
    </row>
    <row r="198" spans="7:18" ht="15">
      <c r="G198" s="68" t="s">
        <v>132</v>
      </c>
      <c r="H198" s="68">
        <v>4210</v>
      </c>
      <c r="I198" s="69">
        <v>10152</v>
      </c>
      <c r="R198" t="s">
        <v>532</v>
      </c>
    </row>
    <row r="199" spans="7:18" ht="15">
      <c r="G199" s="68" t="s">
        <v>133</v>
      </c>
      <c r="H199" s="68">
        <v>4212</v>
      </c>
      <c r="I199" s="69">
        <v>10153</v>
      </c>
      <c r="R199" t="s">
        <v>532</v>
      </c>
    </row>
    <row r="200" spans="7:18" ht="15">
      <c r="G200" s="68" t="s">
        <v>134</v>
      </c>
      <c r="H200" s="68">
        <v>5405</v>
      </c>
      <c r="I200" s="69">
        <v>10145</v>
      </c>
      <c r="R200" t="s">
        <v>532</v>
      </c>
    </row>
    <row r="201" spans="7:18" ht="15">
      <c r="G201" s="68" t="s">
        <v>135</v>
      </c>
      <c r="H201" s="68">
        <v>4003</v>
      </c>
      <c r="I201" s="69">
        <v>10139</v>
      </c>
      <c r="R201" t="s">
        <v>532</v>
      </c>
    </row>
    <row r="202" spans="7:18" ht="15">
      <c r="G202" s="68" t="s">
        <v>136</v>
      </c>
      <c r="H202" s="68">
        <v>5409</v>
      </c>
      <c r="I202" s="69">
        <v>10146</v>
      </c>
      <c r="R202" t="s">
        <v>532</v>
      </c>
    </row>
    <row r="203" spans="7:18" ht="15">
      <c r="G203" s="68" t="s">
        <v>137</v>
      </c>
      <c r="H203" s="68">
        <v>5400</v>
      </c>
      <c r="I203" s="69">
        <v>10150</v>
      </c>
      <c r="R203" t="s">
        <v>532</v>
      </c>
    </row>
    <row r="204" spans="7:18" ht="15">
      <c r="G204" s="68" t="s">
        <v>138</v>
      </c>
      <c r="H204" s="68">
        <v>4752</v>
      </c>
      <c r="I204" s="69">
        <v>10147</v>
      </c>
      <c r="R204" t="s">
        <v>532</v>
      </c>
    </row>
    <row r="205" spans="7:18" ht="15">
      <c r="G205" s="68" t="s">
        <v>272</v>
      </c>
      <c r="H205" s="68">
        <v>5427</v>
      </c>
      <c r="I205" s="69">
        <v>11174</v>
      </c>
      <c r="R205" t="s">
        <v>532</v>
      </c>
    </row>
    <row r="206" spans="7:18" ht="15">
      <c r="G206" s="68" t="s">
        <v>139</v>
      </c>
      <c r="H206" s="68">
        <v>5402</v>
      </c>
      <c r="I206" s="69">
        <v>10140</v>
      </c>
      <c r="R206" t="s">
        <v>532</v>
      </c>
    </row>
    <row r="207" spans="7:18" ht="15">
      <c r="G207" s="68" t="s">
        <v>140</v>
      </c>
      <c r="H207" s="68">
        <v>4208</v>
      </c>
      <c r="I207" s="69">
        <v>10154</v>
      </c>
      <c r="R207" t="s">
        <v>532</v>
      </c>
    </row>
    <row r="208" spans="7:18" ht="15">
      <c r="G208" s="68" t="s">
        <v>142</v>
      </c>
      <c r="H208" s="68">
        <v>4009</v>
      </c>
      <c r="I208" s="69">
        <v>10141</v>
      </c>
      <c r="R208" t="s">
        <v>532</v>
      </c>
    </row>
    <row r="209" spans="7:18" ht="15">
      <c r="G209" s="68" t="s">
        <v>143</v>
      </c>
      <c r="H209" s="68">
        <v>5407</v>
      </c>
      <c r="I209" s="69">
        <v>10142</v>
      </c>
      <c r="R209" t="s">
        <v>532</v>
      </c>
    </row>
    <row r="210" spans="7:18" ht="15">
      <c r="G210" s="68" t="s">
        <v>228</v>
      </c>
      <c r="H210" s="68">
        <v>5403</v>
      </c>
      <c r="I210" s="69">
        <v>10143</v>
      </c>
      <c r="R210" t="s">
        <v>532</v>
      </c>
    </row>
    <row r="211" spans="7:18" ht="15">
      <c r="G211" s="68" t="s">
        <v>144</v>
      </c>
      <c r="H211" s="68">
        <v>5404</v>
      </c>
      <c r="I211" s="69">
        <v>10148</v>
      </c>
      <c r="R211" t="s">
        <v>532</v>
      </c>
    </row>
    <row r="212" spans="7:18" ht="15">
      <c r="G212" s="68" t="s">
        <v>145</v>
      </c>
      <c r="H212" s="68">
        <v>4012</v>
      </c>
      <c r="I212" s="69">
        <v>10144</v>
      </c>
      <c r="R212" t="s">
        <v>532</v>
      </c>
    </row>
    <row r="213" spans="7:9" ht="15">
      <c r="G213" s="68"/>
      <c r="H213" s="68"/>
      <c r="I213" s="69"/>
    </row>
    <row r="214" spans="7:18" ht="15">
      <c r="G214" s="23" t="s">
        <v>436</v>
      </c>
      <c r="H214" s="23">
        <v>7010</v>
      </c>
      <c r="I214" s="66">
        <v>10159</v>
      </c>
      <c r="R214" t="s">
        <v>532</v>
      </c>
    </row>
    <row r="215" spans="7:18" ht="15">
      <c r="G215" s="23" t="s">
        <v>438</v>
      </c>
      <c r="H215" s="23">
        <v>7005</v>
      </c>
      <c r="I215" s="66">
        <v>10157</v>
      </c>
      <c r="R215" t="s">
        <v>531</v>
      </c>
    </row>
    <row r="216" spans="7:18" ht="15">
      <c r="G216" s="23" t="s">
        <v>439</v>
      </c>
      <c r="H216" s="23">
        <v>7000</v>
      </c>
      <c r="I216" s="66">
        <v>10156</v>
      </c>
      <c r="R216" t="s">
        <v>532</v>
      </c>
    </row>
    <row r="217" spans="7:18" ht="15">
      <c r="G217" s="23" t="s">
        <v>440</v>
      </c>
      <c r="H217" s="23">
        <v>7009</v>
      </c>
      <c r="I217" s="66">
        <v>10158</v>
      </c>
      <c r="R217" t="s">
        <v>531</v>
      </c>
    </row>
    <row r="218" spans="7:9" ht="15">
      <c r="G218" s="23"/>
      <c r="H218" s="23"/>
      <c r="I218" s="66"/>
    </row>
    <row r="219" spans="7:9" ht="15">
      <c r="G219" s="70"/>
      <c r="H219" s="70"/>
      <c r="I219" s="71"/>
    </row>
    <row r="220" spans="7:9" ht="15.75">
      <c r="G220" s="15"/>
      <c r="H220" s="15"/>
      <c r="I220" s="20"/>
    </row>
    <row r="221" spans="7:9" ht="15.75">
      <c r="G221" s="15"/>
      <c r="H221" s="15"/>
      <c r="I221" s="20"/>
    </row>
    <row r="222" ht="15">
      <c r="I222" s="19"/>
    </row>
    <row r="223" ht="15">
      <c r="I223" s="19"/>
    </row>
  </sheetData>
  <sheetProtection/>
  <mergeCells count="61">
    <mergeCell ref="R5:R6"/>
    <mergeCell ref="F1:H1"/>
    <mergeCell ref="B5:B6"/>
    <mergeCell ref="F8:G8"/>
    <mergeCell ref="O2:P2"/>
    <mergeCell ref="F5:G5"/>
    <mergeCell ref="H5:I5"/>
    <mergeCell ref="H6:I6"/>
    <mergeCell ref="H7:I7"/>
    <mergeCell ref="C2:I2"/>
    <mergeCell ref="C3:I3"/>
    <mergeCell ref="C4:G4"/>
    <mergeCell ref="D64:E65"/>
    <mergeCell ref="F6:G6"/>
    <mergeCell ref="F11:G11"/>
    <mergeCell ref="F12:G12"/>
    <mergeCell ref="F13:G13"/>
    <mergeCell ref="F14:G14"/>
    <mergeCell ref="F15:G15"/>
    <mergeCell ref="F16:G16"/>
    <mergeCell ref="F17:G17"/>
    <mergeCell ref="F21:G21"/>
    <mergeCell ref="F22:G22"/>
    <mergeCell ref="F23:G23"/>
    <mergeCell ref="F18:G18"/>
    <mergeCell ref="F24:G24"/>
    <mergeCell ref="F25:G25"/>
    <mergeCell ref="F27:G27"/>
    <mergeCell ref="F28:G28"/>
    <mergeCell ref="F33:G33"/>
    <mergeCell ref="F34:G34"/>
    <mergeCell ref="F29:G29"/>
    <mergeCell ref="F30:G30"/>
    <mergeCell ref="F31:G31"/>
    <mergeCell ref="F32:G32"/>
    <mergeCell ref="F37:G37"/>
    <mergeCell ref="F38:G38"/>
    <mergeCell ref="F36:G36"/>
    <mergeCell ref="F40:G40"/>
    <mergeCell ref="F47:G47"/>
    <mergeCell ref="F48:G48"/>
    <mergeCell ref="F41:G41"/>
    <mergeCell ref="F42:G42"/>
    <mergeCell ref="F43:G43"/>
    <mergeCell ref="F44:G44"/>
    <mergeCell ref="F45:G45"/>
    <mergeCell ref="F46:G46"/>
    <mergeCell ref="F55:G55"/>
    <mergeCell ref="F56:G56"/>
    <mergeCell ref="F57:G57"/>
    <mergeCell ref="F49:G49"/>
    <mergeCell ref="F50:G50"/>
    <mergeCell ref="F51:G51"/>
    <mergeCell ref="F54:G54"/>
    <mergeCell ref="F53:G53"/>
    <mergeCell ref="F58:G58"/>
    <mergeCell ref="D61:I61"/>
    <mergeCell ref="H63:I63"/>
    <mergeCell ref="D63:E63"/>
    <mergeCell ref="F63:G63"/>
    <mergeCell ref="F59:G59"/>
  </mergeCells>
  <dataValidations count="1">
    <dataValidation type="textLength" operator="equal" showInputMessage="1" showErrorMessage="1" sqref="I219 I196 I198:I217 I103:I194">
      <formula1>5</formula1>
    </dataValidation>
  </dataValidations>
  <printOptions horizontalCentered="1"/>
  <pageMargins left="0.15748031496062992" right="0.4724409448818898" top="0" bottom="0.4330708661417323" header="0" footer="0.1968503937007874"/>
  <pageSetup fitToHeight="1" fitToWidth="1" horizontalDpi="600" verticalDpi="600" orientation="portrait" paperSize="9" scale="62" r:id="rId3"/>
  <headerFooter alignWithMargins="0">
    <oddFooter>&amp;L&amp;9&amp;Z&amp;F&amp;R&amp;D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N121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7" sqref="D7"/>
    </sheetView>
  </sheetViews>
  <sheetFormatPr defaultColWidth="8.88671875" defaultRowHeight="15"/>
  <cols>
    <col min="1" max="1" width="8.88671875" style="19" customWidth="1"/>
    <col min="2" max="2" width="30.99609375" style="0" customWidth="1"/>
    <col min="3" max="3" width="8.3359375" style="0" customWidth="1"/>
  </cols>
  <sheetData>
    <row r="1" spans="1:3" ht="21" customHeight="1">
      <c r="A1" s="17"/>
      <c r="B1" s="9"/>
      <c r="C1" s="6"/>
    </row>
    <row r="2" spans="1:3" ht="33.75" customHeight="1">
      <c r="A2" s="21" t="s">
        <v>43</v>
      </c>
      <c r="B2" s="6" t="s">
        <v>41</v>
      </c>
      <c r="C2" s="12" t="s">
        <v>42</v>
      </c>
    </row>
    <row r="3" spans="1:3" ht="16.5" customHeight="1">
      <c r="A3" s="10"/>
      <c r="B3" s="6"/>
      <c r="C3" s="6"/>
    </row>
    <row r="4" spans="1:3" ht="16.5" customHeight="1">
      <c r="A4" s="66">
        <v>10040</v>
      </c>
      <c r="B4" s="23" t="s">
        <v>46</v>
      </c>
      <c r="C4" s="23">
        <v>3300</v>
      </c>
    </row>
    <row r="5" spans="1:3" ht="16.5" customHeight="1">
      <c r="A5" s="66">
        <v>10042</v>
      </c>
      <c r="B5" s="23" t="s">
        <v>45</v>
      </c>
      <c r="C5" s="23">
        <v>3317</v>
      </c>
    </row>
    <row r="6" spans="1:3" ht="16.5" customHeight="1">
      <c r="A6" s="66">
        <v>10043</v>
      </c>
      <c r="B6" s="23" t="s">
        <v>47</v>
      </c>
      <c r="C6" s="23">
        <v>3500</v>
      </c>
    </row>
    <row r="7" spans="1:3" ht="16.5" customHeight="1">
      <c r="A7" s="66">
        <v>10044</v>
      </c>
      <c r="B7" s="23" t="s">
        <v>50</v>
      </c>
      <c r="C7" s="23">
        <v>2002</v>
      </c>
    </row>
    <row r="8" spans="1:3" ht="16.5" customHeight="1">
      <c r="A8" s="66">
        <v>10045</v>
      </c>
      <c r="B8" s="23" t="s">
        <v>51</v>
      </c>
      <c r="C8" s="23">
        <v>2003</v>
      </c>
    </row>
    <row r="9" spans="1:3" ht="16.5" customHeight="1">
      <c r="A9" s="66">
        <v>10046</v>
      </c>
      <c r="B9" s="23" t="s">
        <v>54</v>
      </c>
      <c r="C9" s="23">
        <v>2007</v>
      </c>
    </row>
    <row r="10" spans="1:3" ht="16.5" customHeight="1">
      <c r="A10" s="66">
        <v>10047</v>
      </c>
      <c r="B10" s="23" t="s">
        <v>53</v>
      </c>
      <c r="C10" s="23">
        <v>2008</v>
      </c>
    </row>
    <row r="11" spans="1:3" ht="16.5" customHeight="1">
      <c r="A11" s="66">
        <v>10048</v>
      </c>
      <c r="B11" s="23" t="s">
        <v>55</v>
      </c>
      <c r="C11" s="23">
        <v>2009</v>
      </c>
    </row>
    <row r="12" spans="1:3" ht="16.5" customHeight="1">
      <c r="A12" s="66">
        <v>10049</v>
      </c>
      <c r="B12" s="23" t="s">
        <v>57</v>
      </c>
      <c r="C12" s="23">
        <v>2010</v>
      </c>
    </row>
    <row r="13" spans="1:3" ht="16.5" customHeight="1">
      <c r="A13" s="66">
        <v>10050</v>
      </c>
      <c r="B13" s="23" t="s">
        <v>58</v>
      </c>
      <c r="C13" s="23">
        <v>3302</v>
      </c>
    </row>
    <row r="14" spans="1:3" ht="16.5" customHeight="1">
      <c r="A14" s="66">
        <v>10051</v>
      </c>
      <c r="B14" s="23" t="s">
        <v>59</v>
      </c>
      <c r="C14" s="23">
        <v>2011</v>
      </c>
    </row>
    <row r="15" spans="1:3" ht="16.5" customHeight="1">
      <c r="A15" s="66">
        <v>10054</v>
      </c>
      <c r="B15" s="23" t="s">
        <v>60</v>
      </c>
      <c r="C15" s="23">
        <v>2014</v>
      </c>
    </row>
    <row r="16" spans="1:3" ht="16.5" customHeight="1">
      <c r="A16" s="66">
        <v>10055</v>
      </c>
      <c r="B16" s="23" t="s">
        <v>61</v>
      </c>
      <c r="C16" s="23">
        <v>2015</v>
      </c>
    </row>
    <row r="17" spans="1:14" ht="16.5" customHeight="1">
      <c r="A17" s="66">
        <v>10056</v>
      </c>
      <c r="B17" s="23" t="s">
        <v>62</v>
      </c>
      <c r="C17" s="23">
        <v>2016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3" ht="16.5" customHeight="1">
      <c r="A18" s="66">
        <v>10057</v>
      </c>
      <c r="B18" s="23" t="s">
        <v>63</v>
      </c>
      <c r="C18" s="23">
        <v>2017</v>
      </c>
    </row>
    <row r="19" spans="1:3" ht="16.5" customHeight="1">
      <c r="A19" s="69">
        <v>10058</v>
      </c>
      <c r="B19" s="67" t="s">
        <v>66</v>
      </c>
      <c r="C19" s="68">
        <v>2018</v>
      </c>
    </row>
    <row r="20" spans="1:3" ht="16.5" customHeight="1">
      <c r="A20" s="66">
        <v>10059</v>
      </c>
      <c r="B20" s="23" t="s">
        <v>65</v>
      </c>
      <c r="C20" s="23">
        <v>2019</v>
      </c>
    </row>
    <row r="21" spans="1:3" ht="16.5" customHeight="1">
      <c r="A21" s="69">
        <v>10060</v>
      </c>
      <c r="B21" s="68" t="s">
        <v>68</v>
      </c>
      <c r="C21" s="68">
        <v>5200</v>
      </c>
    </row>
    <row r="22" spans="1:3" ht="16.5" customHeight="1">
      <c r="A22" s="69">
        <v>10061</v>
      </c>
      <c r="B22" s="68" t="s">
        <v>67</v>
      </c>
      <c r="C22" s="68">
        <v>2021</v>
      </c>
    </row>
    <row r="23" spans="1:3" ht="16.5" customHeight="1">
      <c r="A23" s="69">
        <v>10062</v>
      </c>
      <c r="B23" s="68" t="s">
        <v>70</v>
      </c>
      <c r="C23" s="68">
        <v>2022</v>
      </c>
    </row>
    <row r="24" spans="1:3" ht="16.5" customHeight="1">
      <c r="A24" s="69">
        <v>10063</v>
      </c>
      <c r="B24" s="68" t="s">
        <v>69</v>
      </c>
      <c r="C24" s="68">
        <v>2023</v>
      </c>
    </row>
    <row r="25" spans="1:3" ht="16.5" customHeight="1">
      <c r="A25" s="69">
        <v>10064</v>
      </c>
      <c r="B25" s="68" t="s">
        <v>71</v>
      </c>
      <c r="C25" s="68">
        <v>2024</v>
      </c>
    </row>
    <row r="26" spans="1:3" ht="16.5" customHeight="1">
      <c r="A26" s="69">
        <v>10065</v>
      </c>
      <c r="B26" s="68" t="s">
        <v>72</v>
      </c>
      <c r="C26" s="68">
        <v>2025</v>
      </c>
    </row>
    <row r="27" spans="1:3" ht="16.5" customHeight="1">
      <c r="A27" s="69">
        <v>10066</v>
      </c>
      <c r="B27" s="68" t="s">
        <v>73</v>
      </c>
      <c r="C27" s="68">
        <v>2026</v>
      </c>
    </row>
    <row r="28" spans="1:3" ht="16.5" customHeight="1">
      <c r="A28" s="69">
        <v>10067</v>
      </c>
      <c r="B28" s="68" t="s">
        <v>75</v>
      </c>
      <c r="C28" s="68">
        <v>2027</v>
      </c>
    </row>
    <row r="29" spans="1:3" ht="16.5" customHeight="1">
      <c r="A29" s="69">
        <v>10068</v>
      </c>
      <c r="B29" s="68" t="s">
        <v>74</v>
      </c>
      <c r="C29" s="68">
        <v>2028</v>
      </c>
    </row>
    <row r="30" spans="1:3" ht="16.5" customHeight="1">
      <c r="A30" s="69">
        <v>10069</v>
      </c>
      <c r="B30" s="68" t="s">
        <v>76</v>
      </c>
      <c r="C30" s="68">
        <v>2029</v>
      </c>
    </row>
    <row r="31" spans="1:3" ht="16.5" customHeight="1">
      <c r="A31" s="69">
        <v>10070</v>
      </c>
      <c r="B31" s="68" t="s">
        <v>77</v>
      </c>
      <c r="C31" s="68">
        <v>2030</v>
      </c>
    </row>
    <row r="32" spans="1:3" ht="16.5" customHeight="1">
      <c r="A32" s="69">
        <v>10071</v>
      </c>
      <c r="B32" s="68" t="s">
        <v>79</v>
      </c>
      <c r="C32" s="68">
        <v>2031</v>
      </c>
    </row>
    <row r="33" spans="1:3" ht="16.5" customHeight="1">
      <c r="A33" s="69">
        <v>10072</v>
      </c>
      <c r="B33" s="68" t="s">
        <v>80</v>
      </c>
      <c r="C33" s="68">
        <v>2032</v>
      </c>
    </row>
    <row r="34" spans="1:3" ht="16.5" customHeight="1">
      <c r="A34" s="69">
        <v>10073</v>
      </c>
      <c r="B34" s="68" t="s">
        <v>81</v>
      </c>
      <c r="C34" s="68">
        <v>3304</v>
      </c>
    </row>
    <row r="35" spans="1:3" ht="16.5" customHeight="1">
      <c r="A35" s="69">
        <v>10074</v>
      </c>
      <c r="B35" s="68" t="s">
        <v>84</v>
      </c>
      <c r="C35" s="68">
        <v>2036</v>
      </c>
    </row>
    <row r="36" spans="1:3" ht="16.5" customHeight="1">
      <c r="A36" s="69">
        <v>10075</v>
      </c>
      <c r="B36" s="68" t="s">
        <v>85</v>
      </c>
      <c r="C36" s="68">
        <v>2037</v>
      </c>
    </row>
    <row r="37" spans="1:3" ht="16.5" customHeight="1">
      <c r="A37" s="69">
        <v>10076</v>
      </c>
      <c r="B37" s="68" t="s">
        <v>87</v>
      </c>
      <c r="C37" s="68">
        <v>2039</v>
      </c>
    </row>
    <row r="38" spans="1:3" ht="16.5" customHeight="1">
      <c r="A38" s="69">
        <v>10077</v>
      </c>
      <c r="B38" s="68" t="s">
        <v>86</v>
      </c>
      <c r="C38" s="68">
        <v>2040</v>
      </c>
    </row>
    <row r="39" spans="1:3" ht="16.5" customHeight="1">
      <c r="A39" s="69">
        <v>10078</v>
      </c>
      <c r="B39" s="68" t="s">
        <v>91</v>
      </c>
      <c r="C39" s="68">
        <v>3305</v>
      </c>
    </row>
    <row r="40" spans="1:3" ht="16.5" customHeight="1">
      <c r="A40" s="69">
        <v>10079</v>
      </c>
      <c r="B40" s="68" t="s">
        <v>92</v>
      </c>
      <c r="C40" s="68">
        <v>2042</v>
      </c>
    </row>
    <row r="41" spans="1:3" ht="16.5" customHeight="1">
      <c r="A41" s="69">
        <v>10080</v>
      </c>
      <c r="B41" s="68" t="s">
        <v>94</v>
      </c>
      <c r="C41" s="68">
        <v>2043</v>
      </c>
    </row>
    <row r="42" spans="1:3" ht="16.5" customHeight="1">
      <c r="A42" s="69">
        <v>10081</v>
      </c>
      <c r="B42" s="68" t="s">
        <v>93</v>
      </c>
      <c r="C42" s="68">
        <v>2044</v>
      </c>
    </row>
    <row r="43" spans="1:3" ht="16.5" customHeight="1">
      <c r="A43" s="69">
        <v>10082</v>
      </c>
      <c r="B43" s="68" t="s">
        <v>95</v>
      </c>
      <c r="C43" s="68">
        <v>2045</v>
      </c>
    </row>
    <row r="44" spans="1:3" ht="16.5" customHeight="1">
      <c r="A44" s="66">
        <v>10083</v>
      </c>
      <c r="B44" s="23" t="s">
        <v>64</v>
      </c>
      <c r="C44" s="23">
        <v>2073</v>
      </c>
    </row>
    <row r="45" spans="1:3" ht="16.5" customHeight="1">
      <c r="A45" s="69">
        <v>10084</v>
      </c>
      <c r="B45" s="68" t="s">
        <v>97</v>
      </c>
      <c r="C45" s="68">
        <v>5201</v>
      </c>
    </row>
    <row r="46" spans="1:3" ht="16.5" customHeight="1">
      <c r="A46" s="69">
        <v>10085</v>
      </c>
      <c r="B46" s="68" t="s">
        <v>98</v>
      </c>
      <c r="C46" s="68">
        <v>3501</v>
      </c>
    </row>
    <row r="47" spans="1:3" ht="16.5" customHeight="1">
      <c r="A47" s="69">
        <v>10086</v>
      </c>
      <c r="B47" s="68" t="s">
        <v>102</v>
      </c>
      <c r="C47" s="68">
        <v>2072</v>
      </c>
    </row>
    <row r="48" spans="1:3" ht="16.5" customHeight="1">
      <c r="A48" s="69">
        <v>10087</v>
      </c>
      <c r="B48" s="68" t="s">
        <v>105</v>
      </c>
      <c r="C48" s="68">
        <v>3502</v>
      </c>
    </row>
    <row r="49" spans="1:3" ht="16.5" customHeight="1">
      <c r="A49" s="69">
        <v>10088</v>
      </c>
      <c r="B49" s="68" t="s">
        <v>107</v>
      </c>
      <c r="C49" s="68">
        <v>3504</v>
      </c>
    </row>
    <row r="50" spans="1:3" ht="16.5" customHeight="1">
      <c r="A50" s="69">
        <v>10089</v>
      </c>
      <c r="B50" s="68" t="s">
        <v>108</v>
      </c>
      <c r="C50" s="68">
        <v>3307</v>
      </c>
    </row>
    <row r="51" spans="1:3" ht="16.5" customHeight="1">
      <c r="A51" s="69">
        <v>10092</v>
      </c>
      <c r="B51" s="68" t="s">
        <v>114</v>
      </c>
      <c r="C51" s="68">
        <v>3311</v>
      </c>
    </row>
    <row r="52" spans="1:3" ht="16.5" customHeight="1">
      <c r="A52" s="69">
        <v>10093</v>
      </c>
      <c r="B52" s="68" t="s">
        <v>113</v>
      </c>
      <c r="C52" s="68">
        <v>3312</v>
      </c>
    </row>
    <row r="53" spans="1:3" ht="16.5" customHeight="1">
      <c r="A53" s="69">
        <v>10094</v>
      </c>
      <c r="B53" s="68" t="s">
        <v>115</v>
      </c>
      <c r="C53" s="68">
        <v>3313</v>
      </c>
    </row>
    <row r="54" spans="1:3" ht="16.5" customHeight="1">
      <c r="A54" s="69">
        <v>10095</v>
      </c>
      <c r="B54" s="68" t="s">
        <v>116</v>
      </c>
      <c r="C54" s="68">
        <v>3314</v>
      </c>
    </row>
    <row r="55" spans="1:3" ht="16.5" customHeight="1">
      <c r="A55" s="69">
        <v>10096</v>
      </c>
      <c r="B55" s="68" t="s">
        <v>118</v>
      </c>
      <c r="C55" s="68">
        <v>3506</v>
      </c>
    </row>
    <row r="56" spans="1:3" ht="16.5" customHeight="1">
      <c r="A56" s="69">
        <v>10097</v>
      </c>
      <c r="B56" s="68" t="s">
        <v>120</v>
      </c>
      <c r="C56" s="68">
        <v>2070</v>
      </c>
    </row>
    <row r="57" spans="1:3" ht="16.5" customHeight="1">
      <c r="A57" s="69">
        <v>10098</v>
      </c>
      <c r="B57" s="68" t="s">
        <v>119</v>
      </c>
      <c r="C57" s="68">
        <v>2052</v>
      </c>
    </row>
    <row r="58" spans="1:3" ht="16.5" customHeight="1">
      <c r="A58" s="69">
        <v>10099</v>
      </c>
      <c r="B58" s="68" t="s">
        <v>106</v>
      </c>
      <c r="C58" s="68">
        <v>3315</v>
      </c>
    </row>
    <row r="59" spans="1:3" ht="16.5" customHeight="1">
      <c r="A59" s="69">
        <v>10100</v>
      </c>
      <c r="B59" s="68" t="s">
        <v>121</v>
      </c>
      <c r="C59" s="68">
        <v>3316</v>
      </c>
    </row>
    <row r="60" spans="1:3" ht="16.5" customHeight="1">
      <c r="A60" s="69">
        <v>10101</v>
      </c>
      <c r="B60" s="68" t="s">
        <v>122</v>
      </c>
      <c r="C60" s="68">
        <v>2055</v>
      </c>
    </row>
    <row r="61" spans="1:3" ht="16.5" customHeight="1">
      <c r="A61" s="69">
        <v>10102</v>
      </c>
      <c r="B61" s="68" t="s">
        <v>124</v>
      </c>
      <c r="C61" s="68">
        <v>2056</v>
      </c>
    </row>
    <row r="62" spans="1:3" ht="16.5" customHeight="1">
      <c r="A62" s="69">
        <v>10103</v>
      </c>
      <c r="B62" s="68" t="s">
        <v>123</v>
      </c>
      <c r="C62" s="68">
        <v>2057</v>
      </c>
    </row>
    <row r="63" spans="1:3" ht="16.5" customHeight="1">
      <c r="A63" s="69">
        <v>10105</v>
      </c>
      <c r="B63" s="68" t="s">
        <v>126</v>
      </c>
      <c r="C63" s="68">
        <v>2060</v>
      </c>
    </row>
    <row r="64" spans="1:3" ht="16.5" customHeight="1">
      <c r="A64" s="69">
        <v>10106</v>
      </c>
      <c r="B64" s="68" t="s">
        <v>83</v>
      </c>
      <c r="C64" s="68">
        <v>3515</v>
      </c>
    </row>
    <row r="65" spans="1:3" ht="16.5" customHeight="1">
      <c r="A65" s="69">
        <v>10107</v>
      </c>
      <c r="B65" s="68" t="s">
        <v>111</v>
      </c>
      <c r="C65" s="68">
        <v>3509</v>
      </c>
    </row>
    <row r="66" spans="1:3" ht="16.5" customHeight="1">
      <c r="A66" s="69">
        <v>10108</v>
      </c>
      <c r="B66" s="68" t="s">
        <v>117</v>
      </c>
      <c r="C66" s="68">
        <v>3507</v>
      </c>
    </row>
    <row r="67" spans="1:3" ht="16.5" customHeight="1">
      <c r="A67" s="69">
        <v>10109</v>
      </c>
      <c r="B67" s="68" t="s">
        <v>127</v>
      </c>
      <c r="C67" s="68">
        <v>2054</v>
      </c>
    </row>
    <row r="68" spans="1:3" ht="16.5" customHeight="1">
      <c r="A68" s="69">
        <v>10110</v>
      </c>
      <c r="B68" s="68" t="s">
        <v>104</v>
      </c>
      <c r="C68" s="68">
        <v>3510</v>
      </c>
    </row>
    <row r="69" spans="1:3" ht="16.5" customHeight="1">
      <c r="A69" s="69">
        <v>10111</v>
      </c>
      <c r="B69" s="68" t="s">
        <v>110</v>
      </c>
      <c r="C69" s="68">
        <v>3508</v>
      </c>
    </row>
    <row r="70" spans="1:3" ht="16.5" customHeight="1">
      <c r="A70" s="69">
        <v>10112</v>
      </c>
      <c r="B70" s="68" t="s">
        <v>103</v>
      </c>
      <c r="C70" s="68">
        <v>3512</v>
      </c>
    </row>
    <row r="71" spans="1:3" ht="16.5" customHeight="1">
      <c r="A71" s="66">
        <v>10113</v>
      </c>
      <c r="B71" s="23" t="s">
        <v>49</v>
      </c>
      <c r="C71" s="23">
        <v>2064</v>
      </c>
    </row>
    <row r="72" spans="1:3" ht="16.5" customHeight="1">
      <c r="A72" s="69">
        <v>10114</v>
      </c>
      <c r="B72" s="68" t="s">
        <v>90</v>
      </c>
      <c r="C72" s="68">
        <v>3513</v>
      </c>
    </row>
    <row r="73" spans="1:3" ht="16.5" customHeight="1">
      <c r="A73" s="66">
        <v>10115</v>
      </c>
      <c r="B73" s="23" t="s">
        <v>52</v>
      </c>
      <c r="C73" s="23">
        <v>3511</v>
      </c>
    </row>
    <row r="74" spans="1:3" ht="16.5" customHeight="1">
      <c r="A74" s="69">
        <v>10116</v>
      </c>
      <c r="B74" s="68" t="s">
        <v>109</v>
      </c>
      <c r="C74" s="68">
        <v>3309</v>
      </c>
    </row>
    <row r="75" spans="1:3" ht="16.5" customHeight="1">
      <c r="A75" s="66">
        <v>10117</v>
      </c>
      <c r="B75" s="23" t="s">
        <v>48</v>
      </c>
      <c r="C75" s="23">
        <v>3514</v>
      </c>
    </row>
    <row r="76" spans="1:3" ht="16.5" customHeight="1">
      <c r="A76" s="66">
        <v>10118</v>
      </c>
      <c r="B76" s="23" t="s">
        <v>56</v>
      </c>
      <c r="C76" s="23">
        <v>2067</v>
      </c>
    </row>
    <row r="77" spans="1:3" ht="16.5" customHeight="1">
      <c r="A77" s="69">
        <v>10119</v>
      </c>
      <c r="B77" s="68" t="s">
        <v>101</v>
      </c>
      <c r="C77" s="68">
        <v>2071</v>
      </c>
    </row>
    <row r="78" spans="1:3" ht="16.5" customHeight="1">
      <c r="A78" s="69">
        <v>10120</v>
      </c>
      <c r="B78" s="68" t="s">
        <v>100</v>
      </c>
      <c r="C78" s="68">
        <v>2000</v>
      </c>
    </row>
    <row r="79" spans="1:3" ht="16.5" customHeight="1">
      <c r="A79" s="69">
        <v>10121</v>
      </c>
      <c r="B79" s="68" t="s">
        <v>78</v>
      </c>
      <c r="C79" s="68">
        <v>3516</v>
      </c>
    </row>
    <row r="80" spans="1:3" ht="16.5" customHeight="1">
      <c r="A80" s="69">
        <v>10122</v>
      </c>
      <c r="B80" s="68" t="s">
        <v>82</v>
      </c>
      <c r="C80" s="68">
        <v>2074</v>
      </c>
    </row>
    <row r="81" spans="1:3" ht="16.5" customHeight="1">
      <c r="A81" s="69">
        <v>10123</v>
      </c>
      <c r="B81" s="68" t="s">
        <v>0</v>
      </c>
      <c r="C81" s="68">
        <v>3518</v>
      </c>
    </row>
    <row r="82" spans="1:3" ht="16.5" customHeight="1">
      <c r="A82" s="69">
        <v>10124</v>
      </c>
      <c r="B82" s="68" t="s">
        <v>125</v>
      </c>
      <c r="C82" s="68">
        <v>2076</v>
      </c>
    </row>
    <row r="83" spans="1:3" ht="16.5" customHeight="1">
      <c r="A83" s="69">
        <v>10125</v>
      </c>
      <c r="B83" s="68" t="s">
        <v>88</v>
      </c>
      <c r="C83" s="68">
        <v>5948</v>
      </c>
    </row>
    <row r="84" spans="1:3" ht="16.5" customHeight="1">
      <c r="A84" s="69">
        <v>10126</v>
      </c>
      <c r="B84" s="68" t="s">
        <v>89</v>
      </c>
      <c r="C84" s="68">
        <v>5949</v>
      </c>
    </row>
    <row r="85" spans="1:3" ht="16.5" customHeight="1">
      <c r="A85" s="69">
        <v>10127</v>
      </c>
      <c r="B85" s="68" t="s">
        <v>96</v>
      </c>
      <c r="C85" s="68">
        <v>2077</v>
      </c>
    </row>
    <row r="86" spans="1:3" ht="16.5" customHeight="1">
      <c r="A86" s="66">
        <v>10128</v>
      </c>
      <c r="B86" s="23" t="s">
        <v>1</v>
      </c>
      <c r="C86" s="23">
        <v>2079</v>
      </c>
    </row>
    <row r="87" spans="1:3" ht="16.5" customHeight="1">
      <c r="A87" s="69">
        <v>10129</v>
      </c>
      <c r="B87" s="68" t="s">
        <v>99</v>
      </c>
      <c r="C87" s="68">
        <v>2078</v>
      </c>
    </row>
    <row r="88" spans="1:3" ht="16.5" customHeight="1">
      <c r="A88" s="14">
        <v>10130</v>
      </c>
      <c r="B88" s="58" t="s">
        <v>44</v>
      </c>
      <c r="C88" s="22">
        <v>1000</v>
      </c>
    </row>
    <row r="89" spans="1:3" ht="16.5" customHeight="1">
      <c r="A89" s="14">
        <v>10131</v>
      </c>
      <c r="B89" s="58" t="s">
        <v>3</v>
      </c>
      <c r="C89" s="22">
        <v>1001</v>
      </c>
    </row>
    <row r="90" spans="1:3" ht="16.5" customHeight="1">
      <c r="A90" s="14">
        <v>10132</v>
      </c>
      <c r="B90" s="58" t="s">
        <v>163</v>
      </c>
      <c r="C90" s="22">
        <v>1002</v>
      </c>
    </row>
    <row r="91" spans="1:3" ht="16.5" customHeight="1">
      <c r="A91" s="14">
        <v>10133</v>
      </c>
      <c r="B91" s="58" t="s">
        <v>164</v>
      </c>
      <c r="C91" s="22">
        <v>1003</v>
      </c>
    </row>
    <row r="92" spans="1:3" ht="16.5" customHeight="1">
      <c r="A92" s="66">
        <v>10134</v>
      </c>
      <c r="B92" s="23" t="s">
        <v>2</v>
      </c>
      <c r="C92" s="23">
        <v>3519</v>
      </c>
    </row>
    <row r="93" spans="1:3" ht="16.5" customHeight="1">
      <c r="A93" s="69">
        <v>10136</v>
      </c>
      <c r="B93" s="68" t="s">
        <v>128</v>
      </c>
      <c r="C93" s="68">
        <v>5406</v>
      </c>
    </row>
    <row r="94" spans="1:3" ht="16.5" customHeight="1">
      <c r="A94" s="69">
        <v>10137</v>
      </c>
      <c r="B94" s="68" t="s">
        <v>129</v>
      </c>
      <c r="C94" s="68">
        <v>5408</v>
      </c>
    </row>
    <row r="95" spans="1:3" ht="16.5" customHeight="1">
      <c r="A95" s="69">
        <v>10138</v>
      </c>
      <c r="B95" s="68" t="s">
        <v>131</v>
      </c>
      <c r="C95" s="68">
        <v>4215</v>
      </c>
    </row>
    <row r="96" spans="1:3" ht="16.5" customHeight="1">
      <c r="A96" s="69">
        <v>10139</v>
      </c>
      <c r="B96" s="68" t="s">
        <v>135</v>
      </c>
      <c r="C96" s="68">
        <v>4003</v>
      </c>
    </row>
    <row r="97" spans="1:3" ht="16.5" customHeight="1">
      <c r="A97" s="69">
        <v>10140</v>
      </c>
      <c r="B97" s="68" t="s">
        <v>139</v>
      </c>
      <c r="C97" s="68">
        <v>5402</v>
      </c>
    </row>
    <row r="98" spans="1:3" ht="16.5" customHeight="1">
      <c r="A98" s="69">
        <v>10141</v>
      </c>
      <c r="B98" s="68" t="s">
        <v>142</v>
      </c>
      <c r="C98" s="68">
        <v>4009</v>
      </c>
    </row>
    <row r="99" spans="1:3" ht="16.5" customHeight="1">
      <c r="A99" s="69">
        <v>10142</v>
      </c>
      <c r="B99" s="68" t="s">
        <v>143</v>
      </c>
      <c r="C99" s="68">
        <v>5407</v>
      </c>
    </row>
    <row r="100" spans="1:3" ht="16.5" customHeight="1">
      <c r="A100" s="69">
        <v>10143</v>
      </c>
      <c r="B100" s="68" t="s">
        <v>228</v>
      </c>
      <c r="C100" s="68">
        <v>5403</v>
      </c>
    </row>
    <row r="101" spans="1:3" ht="16.5" customHeight="1">
      <c r="A101" s="69">
        <v>10144</v>
      </c>
      <c r="B101" s="68" t="s">
        <v>145</v>
      </c>
      <c r="C101" s="68">
        <v>4012</v>
      </c>
    </row>
    <row r="102" spans="1:3" ht="16.5" customHeight="1">
      <c r="A102" s="69">
        <v>10145</v>
      </c>
      <c r="B102" s="68" t="s">
        <v>134</v>
      </c>
      <c r="C102" s="68">
        <v>5405</v>
      </c>
    </row>
    <row r="103" spans="1:3" ht="16.5" customHeight="1">
      <c r="A103" s="69">
        <v>10146</v>
      </c>
      <c r="B103" s="68" t="s">
        <v>136</v>
      </c>
      <c r="C103" s="68">
        <v>5409</v>
      </c>
    </row>
    <row r="104" spans="1:3" ht="16.5" customHeight="1">
      <c r="A104" s="69">
        <v>10147</v>
      </c>
      <c r="B104" s="68" t="s">
        <v>138</v>
      </c>
      <c r="C104" s="68">
        <v>4752</v>
      </c>
    </row>
    <row r="105" spans="1:3" ht="16.5" customHeight="1">
      <c r="A105" s="69">
        <v>10148</v>
      </c>
      <c r="B105" s="68" t="s">
        <v>144</v>
      </c>
      <c r="C105" s="68">
        <v>5404</v>
      </c>
    </row>
    <row r="106" spans="1:3" ht="16.5" customHeight="1">
      <c r="A106" s="69">
        <v>10149</v>
      </c>
      <c r="B106" s="68" t="s">
        <v>141</v>
      </c>
      <c r="C106" s="68">
        <v>5401</v>
      </c>
    </row>
    <row r="107" spans="1:3" ht="16.5" customHeight="1">
      <c r="A107" s="69">
        <v>10150</v>
      </c>
      <c r="B107" s="68" t="s">
        <v>137</v>
      </c>
      <c r="C107" s="68">
        <v>5400</v>
      </c>
    </row>
    <row r="108" spans="1:3" ht="16.5" customHeight="1">
      <c r="A108" s="69">
        <v>10151</v>
      </c>
      <c r="B108" s="68" t="s">
        <v>130</v>
      </c>
      <c r="C108" s="68">
        <v>4211</v>
      </c>
    </row>
    <row r="109" spans="1:3" ht="16.5" customHeight="1">
      <c r="A109" s="69">
        <v>10152</v>
      </c>
      <c r="B109" s="68" t="s">
        <v>132</v>
      </c>
      <c r="C109" s="68">
        <v>4210</v>
      </c>
    </row>
    <row r="110" spans="1:3" ht="16.5" customHeight="1">
      <c r="A110" s="69">
        <v>10153</v>
      </c>
      <c r="B110" s="68" t="s">
        <v>133</v>
      </c>
      <c r="C110" s="68">
        <v>4212</v>
      </c>
    </row>
    <row r="111" spans="1:3" ht="16.5" customHeight="1">
      <c r="A111" s="69">
        <v>10154</v>
      </c>
      <c r="B111" s="68" t="s">
        <v>140</v>
      </c>
      <c r="C111" s="68">
        <v>4208</v>
      </c>
    </row>
    <row r="112" spans="1:3" ht="16.5" customHeight="1">
      <c r="A112" s="66">
        <v>10156</v>
      </c>
      <c r="B112" s="23" t="s">
        <v>146</v>
      </c>
      <c r="C112" s="23">
        <v>7000</v>
      </c>
    </row>
    <row r="113" spans="1:3" ht="16.5" customHeight="1">
      <c r="A113" s="66">
        <v>10157</v>
      </c>
      <c r="B113" s="23" t="s">
        <v>147</v>
      </c>
      <c r="C113" s="23">
        <v>7005</v>
      </c>
    </row>
    <row r="114" spans="1:3" ht="16.5" customHeight="1">
      <c r="A114" s="66">
        <v>10158</v>
      </c>
      <c r="B114" s="23" t="s">
        <v>148</v>
      </c>
      <c r="C114" s="23">
        <v>7009</v>
      </c>
    </row>
    <row r="115" spans="1:3" ht="16.5" customHeight="1">
      <c r="A115" s="66">
        <v>10159</v>
      </c>
      <c r="B115" s="23" t="s">
        <v>149</v>
      </c>
      <c r="C115" s="23">
        <v>7010</v>
      </c>
    </row>
    <row r="116" spans="1:3" ht="16.5" customHeight="1">
      <c r="A116" s="69">
        <v>10698</v>
      </c>
      <c r="B116" s="68" t="s">
        <v>112</v>
      </c>
      <c r="C116" s="68">
        <v>3521</v>
      </c>
    </row>
    <row r="117" spans="1:3" ht="16.5" customHeight="1">
      <c r="A117" s="66">
        <v>10953</v>
      </c>
      <c r="B117" s="23" t="s">
        <v>227</v>
      </c>
      <c r="C117" s="23">
        <v>3522</v>
      </c>
    </row>
    <row r="118" spans="1:3" ht="16.5" customHeight="1">
      <c r="A118" s="10"/>
      <c r="B118" s="6"/>
      <c r="C118" s="6"/>
    </row>
    <row r="119" ht="16.5" customHeight="1"/>
    <row r="120" spans="1:3" ht="16.5" customHeight="1">
      <c r="A120" s="20"/>
      <c r="B120" s="15"/>
      <c r="C120" s="15"/>
    </row>
    <row r="121" spans="1:3" ht="16.5" customHeight="1">
      <c r="A121" s="20"/>
      <c r="B121" s="15"/>
      <c r="C121" s="15"/>
    </row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</sheetData>
  <dataValidations count="1">
    <dataValidation type="textLength" operator="equal" showInputMessage="1" showErrorMessage="1" sqref="A119 A96 A98:A117 A4:A94">
      <formula1>5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129"/>
  <sheetViews>
    <sheetView showGridLines="0" tabSelected="1" zoomScale="96" zoomScaleNormal="96" workbookViewId="0" topLeftCell="A1">
      <selection activeCell="A1" sqref="A1"/>
    </sheetView>
  </sheetViews>
  <sheetFormatPr defaultColWidth="8.88671875" defaultRowHeight="15"/>
  <cols>
    <col min="1" max="1" width="2.5546875" style="0" customWidth="1"/>
    <col min="2" max="2" width="8.77734375" style="0" customWidth="1"/>
    <col min="3" max="3" width="8.88671875" style="175" customWidth="1"/>
    <col min="5" max="5" width="6.3359375" style="0" customWidth="1"/>
    <col min="7" max="7" width="8.5546875" style="0" customWidth="1"/>
    <col min="8" max="8" width="6.77734375" style="0" customWidth="1"/>
    <col min="9" max="9" width="6.6640625" style="0" customWidth="1"/>
    <col min="10" max="10" width="1.5625" style="0" customWidth="1"/>
    <col min="11" max="11" width="1.66796875" style="0" customWidth="1"/>
    <col min="12" max="12" width="6.6640625" style="0" customWidth="1"/>
    <col min="13" max="13" width="7.6640625" style="0" customWidth="1"/>
    <col min="14" max="14" width="18.3359375" style="0" bestFit="1" customWidth="1"/>
    <col min="15" max="15" width="3.88671875" style="0" customWidth="1"/>
    <col min="16" max="16" width="4.77734375" style="0" customWidth="1"/>
  </cols>
  <sheetData>
    <row r="1" spans="1:26" ht="7.5" customHeight="1">
      <c r="A1" s="231"/>
      <c r="B1" s="231"/>
      <c r="C1" s="231"/>
      <c r="D1" s="231"/>
      <c r="E1" s="231"/>
      <c r="F1" s="231"/>
      <c r="G1" s="231"/>
      <c r="H1" s="316"/>
      <c r="I1" s="316"/>
      <c r="J1" s="316"/>
      <c r="K1" s="316"/>
      <c r="L1" s="316"/>
      <c r="M1" s="231"/>
      <c r="N1" s="245"/>
      <c r="O1" s="245"/>
      <c r="P1" s="245"/>
      <c r="Q1" s="245"/>
      <c r="R1" s="245"/>
      <c r="S1" s="231"/>
      <c r="T1" s="231"/>
      <c r="U1" s="231"/>
      <c r="V1" s="231"/>
      <c r="W1" s="231"/>
      <c r="X1" s="231"/>
      <c r="Y1" s="231"/>
      <c r="Z1" s="9" t="s">
        <v>470</v>
      </c>
    </row>
    <row r="2" spans="1:26" ht="42" customHeight="1">
      <c r="A2" s="222"/>
      <c r="B2" s="222"/>
      <c r="C2" s="222"/>
      <c r="D2" s="222"/>
      <c r="E2" s="222"/>
      <c r="F2" s="222"/>
      <c r="G2" s="222"/>
      <c r="H2" s="317" t="s">
        <v>470</v>
      </c>
      <c r="I2" s="318"/>
      <c r="J2" s="318"/>
      <c r="K2" s="318"/>
      <c r="L2" s="319"/>
      <c r="M2" s="222"/>
      <c r="N2" s="320" t="s">
        <v>506</v>
      </c>
      <c r="O2" s="321"/>
      <c r="P2" s="322"/>
      <c r="Q2" s="173"/>
      <c r="R2" s="173"/>
      <c r="S2" s="173"/>
      <c r="T2" s="173"/>
      <c r="U2" s="173"/>
      <c r="V2" s="173"/>
      <c r="W2" s="173"/>
      <c r="X2" s="173"/>
      <c r="Y2" s="173"/>
      <c r="Z2" s="9" t="s">
        <v>44</v>
      </c>
    </row>
    <row r="3" spans="1:26" ht="18.75" thickBo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323">
        <f ca="1">NOW()</f>
        <v>40590.41491828704</v>
      </c>
      <c r="O3" s="324"/>
      <c r="P3" s="325"/>
      <c r="Q3" s="173"/>
      <c r="R3" s="173"/>
      <c r="S3" s="173"/>
      <c r="T3" s="173"/>
      <c r="U3" s="173"/>
      <c r="V3" s="173"/>
      <c r="W3" s="173"/>
      <c r="X3" s="173"/>
      <c r="Y3" s="173"/>
      <c r="Z3" s="9" t="s">
        <v>3</v>
      </c>
    </row>
    <row r="4" spans="1:26" ht="5.25" customHeight="1" thickTop="1">
      <c r="A4" s="179"/>
      <c r="B4" s="232"/>
      <c r="C4" s="233"/>
      <c r="D4" s="233"/>
      <c r="E4" s="233"/>
      <c r="F4" s="233"/>
      <c r="G4" s="233"/>
      <c r="H4" s="233"/>
      <c r="I4" s="233"/>
      <c r="J4" s="233"/>
      <c r="K4" s="233"/>
      <c r="L4" s="243"/>
      <c r="M4" s="233"/>
      <c r="N4" s="233"/>
      <c r="O4" s="233"/>
      <c r="P4" s="234"/>
      <c r="Q4" s="173"/>
      <c r="R4" s="173"/>
      <c r="S4" s="173"/>
      <c r="T4" s="173"/>
      <c r="U4" s="173"/>
      <c r="V4" s="173"/>
      <c r="W4" s="173"/>
      <c r="X4" s="173"/>
      <c r="Y4" s="173"/>
      <c r="Z4" s="9" t="s">
        <v>163</v>
      </c>
    </row>
    <row r="5" spans="1:26" ht="15.75">
      <c r="A5" s="179"/>
      <c r="B5" s="235"/>
      <c r="C5" s="179"/>
      <c r="D5" s="179"/>
      <c r="E5" s="179"/>
      <c r="F5" s="179"/>
      <c r="G5" s="179"/>
      <c r="H5" s="179"/>
      <c r="I5" s="179"/>
      <c r="J5" s="179"/>
      <c r="K5" s="179"/>
      <c r="L5" s="177"/>
      <c r="M5" s="179"/>
      <c r="N5" s="179"/>
      <c r="O5" s="179"/>
      <c r="P5" s="236"/>
      <c r="Q5" s="173"/>
      <c r="R5" s="173"/>
      <c r="S5" s="173"/>
      <c r="T5" s="173"/>
      <c r="U5" s="173"/>
      <c r="V5" s="173"/>
      <c r="W5" s="173"/>
      <c r="X5" s="173"/>
      <c r="Y5" s="173"/>
      <c r="Z5" s="9" t="s">
        <v>164</v>
      </c>
    </row>
    <row r="6" spans="1:26" ht="14.25" customHeight="1">
      <c r="A6" s="179"/>
      <c r="B6" s="235"/>
      <c r="C6" s="179"/>
      <c r="D6" s="179"/>
      <c r="E6" s="179"/>
      <c r="F6" s="179"/>
      <c r="G6" s="179"/>
      <c r="H6" s="179"/>
      <c r="I6" s="179"/>
      <c r="J6" s="179"/>
      <c r="K6" s="179"/>
      <c r="L6" s="177"/>
      <c r="M6" s="179"/>
      <c r="N6" s="179"/>
      <c r="O6" s="179"/>
      <c r="P6" s="236"/>
      <c r="Q6" s="173"/>
      <c r="R6" s="173"/>
      <c r="S6" s="173"/>
      <c r="T6" s="173"/>
      <c r="U6" s="173"/>
      <c r="V6" s="173"/>
      <c r="W6" s="173"/>
      <c r="X6" s="173"/>
      <c r="Y6" s="173"/>
      <c r="Z6" s="9"/>
    </row>
    <row r="7" spans="1:26" ht="15.75">
      <c r="A7" s="179"/>
      <c r="B7" s="235"/>
      <c r="C7" s="178"/>
      <c r="D7" s="179"/>
      <c r="E7" s="179"/>
      <c r="F7" s="179"/>
      <c r="G7" s="179"/>
      <c r="H7" s="179"/>
      <c r="I7" s="179"/>
      <c r="J7" s="179"/>
      <c r="K7" s="179"/>
      <c r="L7" s="177"/>
      <c r="M7" s="179"/>
      <c r="N7" s="179"/>
      <c r="O7" s="179"/>
      <c r="P7" s="236"/>
      <c r="Q7" s="173"/>
      <c r="R7" s="173"/>
      <c r="S7" s="173"/>
      <c r="T7" s="173"/>
      <c r="U7" s="173"/>
      <c r="V7" s="173"/>
      <c r="W7" s="173"/>
      <c r="X7" s="173"/>
      <c r="Y7" s="173"/>
      <c r="Z7" s="9" t="s">
        <v>258</v>
      </c>
    </row>
    <row r="8" spans="1:26" ht="15.75">
      <c r="A8" s="179"/>
      <c r="B8" s="235"/>
      <c r="C8" s="178"/>
      <c r="D8" s="179"/>
      <c r="E8" s="179"/>
      <c r="F8" s="179"/>
      <c r="G8" s="179"/>
      <c r="H8" s="179"/>
      <c r="I8" s="179"/>
      <c r="J8" s="179"/>
      <c r="K8" s="179"/>
      <c r="L8" s="177"/>
      <c r="M8" s="179"/>
      <c r="N8" s="179"/>
      <c r="O8" s="179"/>
      <c r="P8" s="236"/>
      <c r="Q8" s="173"/>
      <c r="R8" s="173"/>
      <c r="S8" s="173"/>
      <c r="T8" s="173"/>
      <c r="U8" s="173"/>
      <c r="V8" s="173"/>
      <c r="W8" s="173"/>
      <c r="X8" s="173"/>
      <c r="Y8" s="173"/>
      <c r="Z8" s="9" t="s">
        <v>45</v>
      </c>
    </row>
    <row r="9" spans="1:26" ht="15.75">
      <c r="A9" s="179"/>
      <c r="B9" s="235"/>
      <c r="C9" s="178"/>
      <c r="D9" s="179"/>
      <c r="E9" s="179"/>
      <c r="F9" s="179"/>
      <c r="G9" s="179"/>
      <c r="H9" s="179"/>
      <c r="I9" s="179"/>
      <c r="J9" s="179"/>
      <c r="K9" s="179"/>
      <c r="L9" s="177"/>
      <c r="M9" s="179"/>
      <c r="N9" s="179"/>
      <c r="O9" s="179"/>
      <c r="P9" s="236"/>
      <c r="Q9" s="173"/>
      <c r="R9" s="173"/>
      <c r="S9" s="173"/>
      <c r="T9" s="173"/>
      <c r="U9" s="173"/>
      <c r="V9" s="173"/>
      <c r="W9" s="173"/>
      <c r="X9" s="173"/>
      <c r="Y9" s="173"/>
      <c r="Z9" s="9" t="s">
        <v>46</v>
      </c>
    </row>
    <row r="10" spans="1:26" ht="15.75">
      <c r="A10" s="179"/>
      <c r="B10" s="235"/>
      <c r="C10" s="178"/>
      <c r="D10" s="179"/>
      <c r="E10" s="179"/>
      <c r="F10" s="179"/>
      <c r="G10" s="179"/>
      <c r="H10" s="179"/>
      <c r="I10" s="179"/>
      <c r="J10" s="179"/>
      <c r="K10" s="179"/>
      <c r="L10" s="177"/>
      <c r="M10" s="179"/>
      <c r="N10" s="231"/>
      <c r="O10" s="179"/>
      <c r="P10" s="236"/>
      <c r="Q10" s="173"/>
      <c r="R10" s="173"/>
      <c r="S10" s="173"/>
      <c r="T10" s="173"/>
      <c r="U10" s="173"/>
      <c r="V10" s="173"/>
      <c r="W10" s="173"/>
      <c r="X10" s="173"/>
      <c r="Y10" s="173"/>
      <c r="Z10" s="9" t="s">
        <v>47</v>
      </c>
    </row>
    <row r="11" spans="1:26" ht="15.75">
      <c r="A11" s="179"/>
      <c r="B11" s="235"/>
      <c r="C11" s="178"/>
      <c r="D11" s="179"/>
      <c r="E11" s="179"/>
      <c r="F11" s="179"/>
      <c r="G11" s="179"/>
      <c r="H11" s="179"/>
      <c r="I11" s="179"/>
      <c r="J11" s="179"/>
      <c r="K11" s="179"/>
      <c r="L11" s="177"/>
      <c r="M11" s="179"/>
      <c r="N11" s="231"/>
      <c r="O11" s="179"/>
      <c r="P11" s="236"/>
      <c r="Q11" s="173"/>
      <c r="R11" s="173"/>
      <c r="S11" s="173"/>
      <c r="T11" s="173"/>
      <c r="U11" s="173"/>
      <c r="V11" s="173"/>
      <c r="W11" s="173"/>
      <c r="X11" s="173"/>
      <c r="Y11" s="173"/>
      <c r="Z11" s="9" t="s">
        <v>48</v>
      </c>
    </row>
    <row r="12" spans="1:26" ht="15.75">
      <c r="A12" s="179"/>
      <c r="B12" s="235"/>
      <c r="C12" s="178"/>
      <c r="D12" s="179"/>
      <c r="E12" s="179"/>
      <c r="F12" s="179"/>
      <c r="G12" s="179"/>
      <c r="H12" s="179"/>
      <c r="I12" s="179"/>
      <c r="J12" s="179"/>
      <c r="K12" s="179"/>
      <c r="L12" s="177"/>
      <c r="M12" s="179"/>
      <c r="N12" s="179"/>
      <c r="O12" s="179"/>
      <c r="P12" s="236"/>
      <c r="Q12" s="173"/>
      <c r="R12" s="173"/>
      <c r="S12" s="173"/>
      <c r="T12" s="173"/>
      <c r="U12" s="173"/>
      <c r="V12" s="173"/>
      <c r="W12" s="173"/>
      <c r="X12" s="173"/>
      <c r="Y12" s="173"/>
      <c r="Z12" s="9" t="s">
        <v>50</v>
      </c>
    </row>
    <row r="13" spans="1:26" ht="15.75">
      <c r="A13" s="179"/>
      <c r="B13" s="235"/>
      <c r="C13" s="178"/>
      <c r="D13" s="179"/>
      <c r="E13" s="179"/>
      <c r="F13" s="179"/>
      <c r="G13" s="179"/>
      <c r="H13" s="179"/>
      <c r="I13" s="179"/>
      <c r="J13" s="179"/>
      <c r="K13" s="179"/>
      <c r="L13" s="177"/>
      <c r="M13" s="179"/>
      <c r="N13" s="179"/>
      <c r="O13" s="179"/>
      <c r="P13" s="236"/>
      <c r="Q13" s="173"/>
      <c r="R13" s="173"/>
      <c r="S13" s="173"/>
      <c r="T13" s="173"/>
      <c r="U13" s="173"/>
      <c r="V13" s="173"/>
      <c r="W13" s="173"/>
      <c r="X13" s="173"/>
      <c r="Y13" s="173"/>
      <c r="Z13" s="9" t="s">
        <v>1</v>
      </c>
    </row>
    <row r="14" spans="1:26" ht="16.5" thickBot="1">
      <c r="A14" s="179"/>
      <c r="B14" s="235"/>
      <c r="C14" s="178"/>
      <c r="D14" s="179"/>
      <c r="E14" s="179"/>
      <c r="F14" s="179"/>
      <c r="G14" s="179"/>
      <c r="H14" s="179"/>
      <c r="I14" s="179"/>
      <c r="J14" s="179"/>
      <c r="K14" s="179"/>
      <c r="L14" s="177"/>
      <c r="M14" s="289" t="s">
        <v>499</v>
      </c>
      <c r="N14" s="179"/>
      <c r="O14" s="179"/>
      <c r="P14" s="236"/>
      <c r="Q14" s="173"/>
      <c r="R14" s="173"/>
      <c r="S14" s="173"/>
      <c r="T14" s="173"/>
      <c r="U14" s="173"/>
      <c r="V14" s="173"/>
      <c r="W14" s="173"/>
      <c r="X14" s="173"/>
      <c r="Y14" s="173"/>
      <c r="Z14" s="9" t="s">
        <v>51</v>
      </c>
    </row>
    <row r="15" spans="1:26" ht="15.75">
      <c r="A15" s="179"/>
      <c r="B15" s="235"/>
      <c r="C15" s="178"/>
      <c r="D15" s="179"/>
      <c r="E15" s="179"/>
      <c r="F15" s="179"/>
      <c r="G15" s="179"/>
      <c r="H15" s="179"/>
      <c r="I15" s="179"/>
      <c r="J15" s="179"/>
      <c r="K15" s="179"/>
      <c r="L15" s="177"/>
      <c r="M15" s="326" t="s">
        <v>507</v>
      </c>
      <c r="N15" s="327"/>
      <c r="O15" s="328"/>
      <c r="P15" s="236"/>
      <c r="Q15" s="173"/>
      <c r="R15" s="173"/>
      <c r="S15" s="173"/>
      <c r="T15" s="173"/>
      <c r="U15" s="173"/>
      <c r="V15" s="173"/>
      <c r="W15" s="173"/>
      <c r="X15" s="173"/>
      <c r="Y15" s="173"/>
      <c r="Z15" s="9" t="s">
        <v>52</v>
      </c>
    </row>
    <row r="16" spans="1:26" ht="15.75" customHeight="1">
      <c r="A16" s="179"/>
      <c r="B16" s="235"/>
      <c r="C16" s="178"/>
      <c r="D16" s="179"/>
      <c r="E16" s="179"/>
      <c r="F16" s="179"/>
      <c r="G16" s="179"/>
      <c r="H16" s="179"/>
      <c r="I16" s="179"/>
      <c r="J16" s="179"/>
      <c r="K16" s="179"/>
      <c r="L16" s="177"/>
      <c r="M16" s="329"/>
      <c r="N16" s="330"/>
      <c r="O16" s="331"/>
      <c r="P16" s="236"/>
      <c r="Q16" s="173"/>
      <c r="R16" s="173"/>
      <c r="S16" s="173"/>
      <c r="T16" s="173"/>
      <c r="U16" s="173"/>
      <c r="V16" s="173"/>
      <c r="W16" s="173"/>
      <c r="X16" s="173"/>
      <c r="Y16" s="173"/>
      <c r="Z16" s="9" t="s">
        <v>2</v>
      </c>
    </row>
    <row r="17" spans="1:26" ht="15.75">
      <c r="A17" s="179"/>
      <c r="B17" s="235"/>
      <c r="C17" s="178"/>
      <c r="D17" s="179"/>
      <c r="E17" s="179"/>
      <c r="F17" s="179"/>
      <c r="G17" s="179"/>
      <c r="H17" s="179"/>
      <c r="I17" s="179"/>
      <c r="J17" s="179"/>
      <c r="K17" s="179"/>
      <c r="L17" s="177"/>
      <c r="M17" s="329"/>
      <c r="N17" s="330"/>
      <c r="O17" s="331"/>
      <c r="P17" s="236"/>
      <c r="Q17" s="173"/>
      <c r="R17" s="173"/>
      <c r="S17" s="173"/>
      <c r="T17" s="173"/>
      <c r="U17" s="173"/>
      <c r="V17" s="173"/>
      <c r="W17" s="173"/>
      <c r="X17" s="173"/>
      <c r="Y17" s="173"/>
      <c r="Z17" s="9" t="s">
        <v>53</v>
      </c>
    </row>
    <row r="18" spans="1:26" ht="15.75">
      <c r="A18" s="179"/>
      <c r="B18" s="235"/>
      <c r="C18" s="178"/>
      <c r="D18" s="179"/>
      <c r="E18" s="179"/>
      <c r="F18" s="179"/>
      <c r="G18" s="179"/>
      <c r="H18" s="179"/>
      <c r="I18" s="179"/>
      <c r="J18" s="179"/>
      <c r="K18" s="179"/>
      <c r="L18" s="177"/>
      <c r="M18" s="329"/>
      <c r="N18" s="330"/>
      <c r="O18" s="331"/>
      <c r="P18" s="236"/>
      <c r="Q18" s="173"/>
      <c r="R18" s="173"/>
      <c r="S18" s="173"/>
      <c r="T18" s="173"/>
      <c r="U18" s="173"/>
      <c r="V18" s="173"/>
      <c r="W18" s="173"/>
      <c r="X18" s="173"/>
      <c r="Y18" s="173"/>
      <c r="Z18" s="9" t="s">
        <v>54</v>
      </c>
    </row>
    <row r="19" spans="1:26" ht="15.75">
      <c r="A19" s="179"/>
      <c r="B19" s="235"/>
      <c r="C19" s="178"/>
      <c r="D19" s="179"/>
      <c r="E19" s="179"/>
      <c r="F19" s="179"/>
      <c r="G19" s="179"/>
      <c r="H19" s="179"/>
      <c r="I19" s="179"/>
      <c r="J19" s="179"/>
      <c r="K19" s="179"/>
      <c r="L19" s="177"/>
      <c r="M19" s="329"/>
      <c r="N19" s="330"/>
      <c r="O19" s="331"/>
      <c r="P19" s="236"/>
      <c r="Q19" s="173"/>
      <c r="R19" s="173"/>
      <c r="S19" s="173"/>
      <c r="T19" s="173"/>
      <c r="U19" s="173"/>
      <c r="V19" s="173"/>
      <c r="W19" s="173"/>
      <c r="X19" s="173"/>
      <c r="Y19" s="173"/>
      <c r="Z19" s="9" t="s">
        <v>55</v>
      </c>
    </row>
    <row r="20" spans="1:26" ht="15.75">
      <c r="A20" s="179"/>
      <c r="B20" s="235"/>
      <c r="C20" s="178"/>
      <c r="D20" s="179"/>
      <c r="E20" s="179"/>
      <c r="F20" s="179"/>
      <c r="G20" s="179"/>
      <c r="H20" s="179"/>
      <c r="I20" s="179"/>
      <c r="J20" s="179"/>
      <c r="K20" s="179"/>
      <c r="L20" s="177"/>
      <c r="M20" s="329"/>
      <c r="N20" s="330"/>
      <c r="O20" s="331"/>
      <c r="P20" s="236"/>
      <c r="Q20" s="173"/>
      <c r="R20" s="173"/>
      <c r="S20" s="173"/>
      <c r="T20" s="173"/>
      <c r="U20" s="173"/>
      <c r="V20" s="173"/>
      <c r="W20" s="173"/>
      <c r="X20" s="173"/>
      <c r="Y20" s="173"/>
      <c r="Z20" s="9" t="s">
        <v>56</v>
      </c>
    </row>
    <row r="21" spans="1:26" ht="15.75">
      <c r="A21" s="179"/>
      <c r="B21" s="235"/>
      <c r="C21" s="178"/>
      <c r="D21" s="179"/>
      <c r="E21" s="179"/>
      <c r="F21" s="179"/>
      <c r="G21" s="179"/>
      <c r="H21" s="179"/>
      <c r="I21" s="179"/>
      <c r="J21" s="179"/>
      <c r="K21" s="179"/>
      <c r="L21" s="177"/>
      <c r="M21" s="329"/>
      <c r="N21" s="330"/>
      <c r="O21" s="331"/>
      <c r="P21" s="236"/>
      <c r="Q21" s="173"/>
      <c r="R21" s="173"/>
      <c r="S21" s="173"/>
      <c r="T21" s="173"/>
      <c r="U21" s="173"/>
      <c r="V21" s="173"/>
      <c r="W21" s="173"/>
      <c r="X21" s="173"/>
      <c r="Y21" s="173"/>
      <c r="Z21" s="9" t="s">
        <v>57</v>
      </c>
    </row>
    <row r="22" spans="1:26" ht="15.75">
      <c r="A22" s="179"/>
      <c r="B22" s="235"/>
      <c r="C22" s="178"/>
      <c r="D22" s="179"/>
      <c r="E22" s="179"/>
      <c r="F22" s="179"/>
      <c r="G22" s="179"/>
      <c r="H22" s="179"/>
      <c r="I22" s="179"/>
      <c r="J22" s="179"/>
      <c r="K22" s="179"/>
      <c r="L22" s="177"/>
      <c r="M22" s="329"/>
      <c r="N22" s="330"/>
      <c r="O22" s="331"/>
      <c r="P22" s="236"/>
      <c r="Q22" s="173"/>
      <c r="R22" s="173"/>
      <c r="S22" s="173"/>
      <c r="T22" s="173"/>
      <c r="U22" s="173"/>
      <c r="V22" s="173"/>
      <c r="W22" s="173"/>
      <c r="X22" s="173"/>
      <c r="Y22" s="173"/>
      <c r="Z22" s="9" t="s">
        <v>58</v>
      </c>
    </row>
    <row r="23" spans="1:26" ht="15.75">
      <c r="A23" s="179"/>
      <c r="B23" s="235"/>
      <c r="C23" s="178"/>
      <c r="D23" s="179"/>
      <c r="E23" s="179"/>
      <c r="F23" s="179"/>
      <c r="G23" s="179"/>
      <c r="H23" s="179"/>
      <c r="I23" s="179"/>
      <c r="J23" s="179"/>
      <c r="K23" s="179"/>
      <c r="L23" s="177"/>
      <c r="M23" s="329"/>
      <c r="N23" s="330"/>
      <c r="O23" s="331"/>
      <c r="P23" s="236"/>
      <c r="Q23" s="173"/>
      <c r="R23" s="173"/>
      <c r="S23" s="173"/>
      <c r="T23" s="173"/>
      <c r="U23" s="173"/>
      <c r="V23" s="173"/>
      <c r="W23" s="173"/>
      <c r="X23" s="173"/>
      <c r="Y23" s="173"/>
      <c r="Z23" s="9" t="s">
        <v>59</v>
      </c>
    </row>
    <row r="24" spans="1:26" ht="15.75">
      <c r="A24" s="179"/>
      <c r="B24" s="235"/>
      <c r="C24" s="178"/>
      <c r="D24" s="179"/>
      <c r="E24" s="179"/>
      <c r="F24" s="179"/>
      <c r="G24" s="179"/>
      <c r="H24" s="179"/>
      <c r="I24" s="179"/>
      <c r="J24" s="179"/>
      <c r="K24" s="179"/>
      <c r="L24" s="177"/>
      <c r="M24" s="329"/>
      <c r="N24" s="330"/>
      <c r="O24" s="331"/>
      <c r="P24" s="236"/>
      <c r="Q24" s="173"/>
      <c r="R24" s="173"/>
      <c r="S24" s="173"/>
      <c r="T24" s="173"/>
      <c r="U24" s="173"/>
      <c r="V24" s="173"/>
      <c r="W24" s="173"/>
      <c r="X24" s="173"/>
      <c r="Y24" s="173"/>
      <c r="Z24" s="9" t="s">
        <v>227</v>
      </c>
    </row>
    <row r="25" spans="1:26" ht="16.5" thickBot="1">
      <c r="A25" s="179"/>
      <c r="B25" s="235"/>
      <c r="C25" s="178"/>
      <c r="D25" s="179"/>
      <c r="E25" s="179"/>
      <c r="F25" s="179"/>
      <c r="G25" s="179"/>
      <c r="H25" s="179"/>
      <c r="I25" s="179"/>
      <c r="J25" s="179"/>
      <c r="K25" s="179"/>
      <c r="L25" s="177"/>
      <c r="M25" s="332"/>
      <c r="N25" s="309"/>
      <c r="O25" s="310"/>
      <c r="P25" s="236"/>
      <c r="Q25" s="173"/>
      <c r="R25" s="173"/>
      <c r="S25" s="173"/>
      <c r="T25" s="173"/>
      <c r="U25" s="173"/>
      <c r="V25" s="173"/>
      <c r="W25" s="173"/>
      <c r="X25" s="173"/>
      <c r="Y25" s="173"/>
      <c r="Z25" s="9" t="s">
        <v>60</v>
      </c>
    </row>
    <row r="26" spans="1:26" ht="15.75">
      <c r="A26" s="179"/>
      <c r="B26" s="235"/>
      <c r="C26" s="178"/>
      <c r="D26" s="179"/>
      <c r="E26" s="179"/>
      <c r="F26" s="179"/>
      <c r="G26" s="179"/>
      <c r="H26" s="179"/>
      <c r="I26" s="179"/>
      <c r="J26" s="179"/>
      <c r="K26" s="179"/>
      <c r="L26" s="177"/>
      <c r="M26" s="179"/>
      <c r="N26" s="179"/>
      <c r="O26" s="179"/>
      <c r="P26" s="236"/>
      <c r="Q26" s="173"/>
      <c r="R26" s="173"/>
      <c r="S26" s="173"/>
      <c r="T26" s="173"/>
      <c r="U26" s="173"/>
      <c r="V26" s="173"/>
      <c r="W26" s="173"/>
      <c r="X26" s="173"/>
      <c r="Y26" s="173"/>
      <c r="Z26" s="9" t="s">
        <v>61</v>
      </c>
    </row>
    <row r="27" spans="1:26" ht="9" customHeight="1" thickBot="1">
      <c r="A27" s="179"/>
      <c r="B27" s="235"/>
      <c r="C27" s="178"/>
      <c r="D27" s="179"/>
      <c r="E27" s="179"/>
      <c r="F27" s="179"/>
      <c r="G27" s="179"/>
      <c r="H27" s="179"/>
      <c r="I27" s="179"/>
      <c r="J27" s="179"/>
      <c r="K27" s="179"/>
      <c r="L27" s="177"/>
      <c r="M27" s="179"/>
      <c r="N27" s="179"/>
      <c r="O27" s="179"/>
      <c r="P27" s="236"/>
      <c r="Q27" s="173"/>
      <c r="R27" s="173"/>
      <c r="S27" s="173"/>
      <c r="T27" s="173"/>
      <c r="U27" s="173"/>
      <c r="V27" s="173"/>
      <c r="W27" s="173"/>
      <c r="X27" s="173"/>
      <c r="Y27" s="173"/>
      <c r="Z27" s="9" t="s">
        <v>62</v>
      </c>
    </row>
    <row r="28" spans="1:26" ht="15.75">
      <c r="A28" s="179"/>
      <c r="B28" s="235"/>
      <c r="C28" s="228" t="s">
        <v>467</v>
      </c>
      <c r="D28" s="223"/>
      <c r="E28" s="223"/>
      <c r="F28" s="223"/>
      <c r="G28" s="223"/>
      <c r="H28" s="223"/>
      <c r="I28" s="223"/>
      <c r="J28" s="223"/>
      <c r="K28" s="224"/>
      <c r="L28" s="241"/>
      <c r="M28" s="223"/>
      <c r="N28" s="223"/>
      <c r="O28" s="224"/>
      <c r="P28" s="237"/>
      <c r="Q28" s="173"/>
      <c r="R28" s="173"/>
      <c r="S28" s="173"/>
      <c r="T28" s="173"/>
      <c r="U28" s="173"/>
      <c r="V28" s="173"/>
      <c r="W28" s="173"/>
      <c r="X28" s="173"/>
      <c r="Y28" s="173"/>
      <c r="Z28" s="9" t="s">
        <v>63</v>
      </c>
    </row>
    <row r="29" spans="1:26" ht="15.75">
      <c r="A29" s="179"/>
      <c r="B29" s="235"/>
      <c r="C29" s="229" t="s">
        <v>496</v>
      </c>
      <c r="D29" s="179"/>
      <c r="E29" s="179"/>
      <c r="F29" s="179"/>
      <c r="G29" s="225" t="s">
        <v>497</v>
      </c>
      <c r="H29" s="179"/>
      <c r="I29" s="179"/>
      <c r="J29" s="179"/>
      <c r="K29" s="225"/>
      <c r="L29" s="313" t="s">
        <v>468</v>
      </c>
      <c r="M29" s="314"/>
      <c r="N29" s="314"/>
      <c r="O29" s="315"/>
      <c r="P29" s="237"/>
      <c r="Q29" s="173"/>
      <c r="R29" s="173"/>
      <c r="S29" s="173"/>
      <c r="T29" s="173"/>
      <c r="U29" s="173"/>
      <c r="V29" s="173"/>
      <c r="W29" s="173"/>
      <c r="X29" s="173"/>
      <c r="Y29" s="173"/>
      <c r="Z29" s="9" t="s">
        <v>64</v>
      </c>
    </row>
    <row r="30" spans="1:26" ht="16.5" thickBot="1">
      <c r="A30" s="179"/>
      <c r="B30" s="235"/>
      <c r="C30" s="230" t="s">
        <v>498</v>
      </c>
      <c r="D30" s="226"/>
      <c r="E30" s="226"/>
      <c r="F30" s="226"/>
      <c r="G30" s="227" t="s">
        <v>495</v>
      </c>
      <c r="H30" s="226"/>
      <c r="I30" s="226"/>
      <c r="J30" s="226"/>
      <c r="K30" s="227"/>
      <c r="L30" s="242"/>
      <c r="M30" s="226"/>
      <c r="N30" s="226"/>
      <c r="O30" s="227"/>
      <c r="P30" s="237"/>
      <c r="Q30" s="173"/>
      <c r="R30" s="173"/>
      <c r="S30" s="173"/>
      <c r="T30" s="173"/>
      <c r="U30" s="173"/>
      <c r="V30" s="173"/>
      <c r="W30" s="173"/>
      <c r="X30" s="173"/>
      <c r="Y30" s="173"/>
      <c r="Z30" s="9" t="s">
        <v>65</v>
      </c>
    </row>
    <row r="31" spans="1:26" ht="5.25" customHeight="1" thickBot="1">
      <c r="A31" s="179"/>
      <c r="B31" s="238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40"/>
      <c r="Q31" s="173"/>
      <c r="R31" s="173"/>
      <c r="S31" s="173"/>
      <c r="T31" s="173"/>
      <c r="U31" s="173"/>
      <c r="V31" s="173"/>
      <c r="W31" s="173"/>
      <c r="X31" s="173"/>
      <c r="Y31" s="173"/>
      <c r="Z31" s="281" t="s">
        <v>66</v>
      </c>
    </row>
    <row r="32" spans="1:26" ht="16.5" thickTop="1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9" t="s">
        <v>67</v>
      </c>
    </row>
    <row r="33" spans="1:26" ht="15.7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9" t="s">
        <v>68</v>
      </c>
    </row>
    <row r="34" spans="1:26" ht="15.75">
      <c r="A34" s="173"/>
      <c r="B34" s="173"/>
      <c r="C34" s="174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9" t="s">
        <v>69</v>
      </c>
    </row>
    <row r="35" spans="1:26" ht="15.75">
      <c r="A35" s="173"/>
      <c r="B35" s="173"/>
      <c r="C35" s="174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9" t="s">
        <v>528</v>
      </c>
    </row>
    <row r="36" spans="1:26" ht="15.75">
      <c r="A36" s="173"/>
      <c r="B36" s="173"/>
      <c r="C36" s="174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9" t="s">
        <v>70</v>
      </c>
    </row>
    <row r="37" spans="1:26" ht="15.75">
      <c r="A37" s="173"/>
      <c r="B37" s="173"/>
      <c r="C37" s="174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9" t="s">
        <v>71</v>
      </c>
    </row>
    <row r="38" spans="1:26" ht="15.75">
      <c r="A38" s="173"/>
      <c r="B38" s="173"/>
      <c r="C38" s="174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9" t="s">
        <v>72</v>
      </c>
    </row>
    <row r="39" spans="1:26" ht="15.75">
      <c r="A39" s="173"/>
      <c r="B39" s="173"/>
      <c r="C39" s="174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9" t="s">
        <v>73</v>
      </c>
    </row>
    <row r="40" spans="1:26" ht="15.75">
      <c r="A40" s="173"/>
      <c r="B40" s="173"/>
      <c r="C40" s="174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9" t="s">
        <v>74</v>
      </c>
    </row>
    <row r="41" spans="1:26" ht="15.75">
      <c r="A41" s="173"/>
      <c r="B41" s="173"/>
      <c r="C41" s="174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9" t="s">
        <v>75</v>
      </c>
    </row>
    <row r="42" spans="1:26" ht="15.75">
      <c r="A42" s="173"/>
      <c r="B42" s="173"/>
      <c r="C42" s="174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9" t="s">
        <v>76</v>
      </c>
    </row>
    <row r="43" spans="1:26" ht="15.75">
      <c r="A43" s="173"/>
      <c r="B43" s="173"/>
      <c r="C43" s="174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9" t="s">
        <v>77</v>
      </c>
    </row>
    <row r="44" spans="1:26" ht="15.75">
      <c r="A44" s="173"/>
      <c r="B44" s="173"/>
      <c r="C44" s="174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9" t="s">
        <v>78</v>
      </c>
    </row>
    <row r="45" spans="1:26" ht="15.75">
      <c r="A45" s="173"/>
      <c r="B45" s="173"/>
      <c r="C45" s="174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9" t="s">
        <v>79</v>
      </c>
    </row>
    <row r="46" spans="1:26" ht="15.75">
      <c r="A46" s="173"/>
      <c r="B46" s="173"/>
      <c r="C46" s="174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9" t="s">
        <v>80</v>
      </c>
    </row>
    <row r="47" spans="1:26" ht="15.75">
      <c r="A47" s="173"/>
      <c r="B47" s="173"/>
      <c r="C47" s="174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9" t="s">
        <v>81</v>
      </c>
    </row>
    <row r="48" spans="1:26" ht="15.75">
      <c r="A48" s="173"/>
      <c r="B48" s="173"/>
      <c r="C48" s="174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9" t="s">
        <v>82</v>
      </c>
    </row>
    <row r="49" spans="1:26" ht="15.75">
      <c r="A49" s="173"/>
      <c r="B49" s="173"/>
      <c r="C49" s="174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9" t="s">
        <v>83</v>
      </c>
    </row>
    <row r="50" spans="1:26" ht="15.75">
      <c r="A50" s="173"/>
      <c r="B50" s="173"/>
      <c r="C50" s="174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9" t="s">
        <v>84</v>
      </c>
    </row>
    <row r="51" spans="1:26" ht="15.75">
      <c r="A51" s="173"/>
      <c r="B51" s="173"/>
      <c r="C51" s="174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9" t="s">
        <v>85</v>
      </c>
    </row>
    <row r="52" spans="1:26" ht="15.75">
      <c r="A52" s="173"/>
      <c r="B52" s="173"/>
      <c r="C52" s="174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9" t="s">
        <v>257</v>
      </c>
    </row>
    <row r="53" spans="1:26" ht="15.75">
      <c r="A53" s="173"/>
      <c r="B53" s="173"/>
      <c r="C53" s="174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9" t="s">
        <v>88</v>
      </c>
    </row>
    <row r="54" spans="1:26" ht="15.75">
      <c r="A54" s="173"/>
      <c r="B54" s="173"/>
      <c r="C54" s="174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9" t="s">
        <v>89</v>
      </c>
    </row>
    <row r="55" spans="1:26" ht="15.75">
      <c r="A55" s="173"/>
      <c r="B55" s="173"/>
      <c r="C55" s="174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9" t="s">
        <v>90</v>
      </c>
    </row>
    <row r="56" spans="1:26" ht="15.75">
      <c r="A56" s="173"/>
      <c r="B56" s="173"/>
      <c r="C56" s="174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9" t="s">
        <v>91</v>
      </c>
    </row>
    <row r="57" spans="1:26" ht="15.75">
      <c r="A57" s="173"/>
      <c r="B57" s="173"/>
      <c r="C57" s="174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9" t="s">
        <v>92</v>
      </c>
    </row>
    <row r="58" spans="1:26" ht="15.75">
      <c r="A58" s="173"/>
      <c r="B58" s="173"/>
      <c r="C58" s="174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9" t="s">
        <v>93</v>
      </c>
    </row>
    <row r="59" spans="1:26" ht="15.75">
      <c r="A59" s="173"/>
      <c r="B59" s="173"/>
      <c r="C59" s="174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9" t="s">
        <v>94</v>
      </c>
    </row>
    <row r="60" spans="1:26" ht="15.75">
      <c r="A60" s="173"/>
      <c r="B60" s="173"/>
      <c r="C60" s="174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9" t="s">
        <v>95</v>
      </c>
    </row>
    <row r="61" spans="1:26" ht="15.75">
      <c r="A61" s="173"/>
      <c r="B61" s="173"/>
      <c r="C61" s="174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9" t="s">
        <v>96</v>
      </c>
    </row>
    <row r="62" spans="1:26" ht="15.75">
      <c r="A62" s="173"/>
      <c r="B62" s="173"/>
      <c r="C62" s="174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9" t="s">
        <v>97</v>
      </c>
    </row>
    <row r="63" spans="1:26" ht="15.75">
      <c r="A63" s="173"/>
      <c r="B63" s="173"/>
      <c r="C63" s="174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9" t="s">
        <v>98</v>
      </c>
    </row>
    <row r="64" spans="1:26" ht="15.75">
      <c r="A64" s="173"/>
      <c r="B64" s="173"/>
      <c r="C64" s="174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9" t="s">
        <v>99</v>
      </c>
    </row>
    <row r="65" spans="1:26" ht="15.75">
      <c r="A65" s="173"/>
      <c r="B65" s="173"/>
      <c r="C65" s="174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9" t="s">
        <v>100</v>
      </c>
    </row>
    <row r="66" spans="1:26" ht="15.75">
      <c r="A66" s="173"/>
      <c r="B66" s="173"/>
      <c r="C66" s="174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9" t="s">
        <v>101</v>
      </c>
    </row>
    <row r="67" spans="1:26" ht="15.75">
      <c r="A67" s="173"/>
      <c r="B67" s="173"/>
      <c r="C67" s="174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9" t="s">
        <v>102</v>
      </c>
    </row>
    <row r="68" spans="1:26" ht="15.75">
      <c r="A68" s="173"/>
      <c r="B68" s="173"/>
      <c r="C68" s="174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9" t="s">
        <v>103</v>
      </c>
    </row>
    <row r="69" spans="1:26" ht="15.75">
      <c r="A69" s="173"/>
      <c r="B69" s="173"/>
      <c r="C69" s="174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9" t="s">
        <v>104</v>
      </c>
    </row>
    <row r="70" spans="1:26" ht="15.75">
      <c r="A70" s="173"/>
      <c r="B70" s="173"/>
      <c r="C70" s="174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9" t="s">
        <v>105</v>
      </c>
    </row>
    <row r="71" spans="1:26" ht="15.75">
      <c r="A71" s="173"/>
      <c r="B71" s="173"/>
      <c r="C71" s="174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9" t="s">
        <v>106</v>
      </c>
    </row>
    <row r="72" spans="1:26" ht="15.75">
      <c r="A72" s="173"/>
      <c r="B72" s="173"/>
      <c r="C72" s="174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9" t="s">
        <v>107</v>
      </c>
    </row>
    <row r="73" spans="1:26" ht="15.75">
      <c r="A73" s="173"/>
      <c r="B73" s="173"/>
      <c r="C73" s="174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9" t="s">
        <v>108</v>
      </c>
    </row>
    <row r="74" spans="1:26" ht="15.75">
      <c r="A74" s="173"/>
      <c r="B74" s="173"/>
      <c r="C74" s="174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9" t="s">
        <v>109</v>
      </c>
    </row>
    <row r="75" spans="1:26" ht="15.75">
      <c r="A75" s="173"/>
      <c r="B75" s="173"/>
      <c r="C75" s="174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9" t="s">
        <v>110</v>
      </c>
    </row>
    <row r="76" spans="1:26" ht="15.75">
      <c r="A76" s="173"/>
      <c r="B76" s="173"/>
      <c r="C76" s="174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9" t="s">
        <v>111</v>
      </c>
    </row>
    <row r="77" spans="1:26" ht="15.75">
      <c r="A77" s="173"/>
      <c r="B77" s="173"/>
      <c r="C77" s="174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9" t="s">
        <v>112</v>
      </c>
    </row>
    <row r="78" spans="1:26" ht="15.75">
      <c r="A78" s="173"/>
      <c r="B78" s="173"/>
      <c r="C78" s="174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9" t="s">
        <v>113</v>
      </c>
    </row>
    <row r="79" spans="1:26" ht="15.75">
      <c r="A79" s="173"/>
      <c r="B79" s="173"/>
      <c r="C79" s="174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9" t="s">
        <v>114</v>
      </c>
    </row>
    <row r="80" spans="1:26" ht="15.75">
      <c r="A80" s="173"/>
      <c r="B80" s="173"/>
      <c r="C80" s="174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9" t="s">
        <v>115</v>
      </c>
    </row>
    <row r="81" spans="1:26" ht="15.75">
      <c r="A81" s="173"/>
      <c r="B81" s="173"/>
      <c r="C81" s="174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9" t="s">
        <v>116</v>
      </c>
    </row>
    <row r="82" spans="1:26" ht="15.75">
      <c r="A82" s="173"/>
      <c r="B82" s="173"/>
      <c r="C82" s="174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9" t="s">
        <v>117</v>
      </c>
    </row>
    <row r="83" spans="1:26" ht="15.75">
      <c r="A83" s="173"/>
      <c r="B83" s="173"/>
      <c r="C83" s="174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9" t="s">
        <v>118</v>
      </c>
    </row>
    <row r="84" spans="1:26" ht="15.75">
      <c r="A84" s="173"/>
      <c r="B84" s="173"/>
      <c r="C84" s="174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9" t="s">
        <v>119</v>
      </c>
    </row>
    <row r="85" spans="1:26" ht="15.75">
      <c r="A85" s="173"/>
      <c r="B85" s="173"/>
      <c r="C85" s="174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9" t="s">
        <v>120</v>
      </c>
    </row>
    <row r="86" spans="1:26" ht="15.75">
      <c r="A86" s="173"/>
      <c r="B86" s="173"/>
      <c r="C86" s="174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9" t="s">
        <v>121</v>
      </c>
    </row>
    <row r="87" spans="1:26" ht="15.75">
      <c r="A87" s="173"/>
      <c r="B87" s="173"/>
      <c r="C87" s="174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9" t="s">
        <v>122</v>
      </c>
    </row>
    <row r="88" spans="1:26" ht="15.75">
      <c r="A88" s="173"/>
      <c r="B88" s="173"/>
      <c r="C88" s="174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9" t="s">
        <v>123</v>
      </c>
    </row>
    <row r="89" spans="1:26" ht="15.75">
      <c r="A89" s="173"/>
      <c r="B89" s="173"/>
      <c r="C89" s="174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9" t="s">
        <v>124</v>
      </c>
    </row>
    <row r="90" spans="1:26" ht="15.75">
      <c r="A90" s="173"/>
      <c r="B90" s="173"/>
      <c r="C90" s="174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9" t="s">
        <v>125</v>
      </c>
    </row>
    <row r="91" spans="1:26" ht="15.75">
      <c r="A91" s="173"/>
      <c r="B91" s="173"/>
      <c r="C91" s="174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9" t="s">
        <v>126</v>
      </c>
    </row>
    <row r="92" spans="1:26" ht="15.75">
      <c r="A92" s="173"/>
      <c r="B92" s="173"/>
      <c r="C92" s="174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9" t="s">
        <v>0</v>
      </c>
    </row>
    <row r="93" spans="1:26" ht="15.75">
      <c r="A93" s="173"/>
      <c r="B93" s="173"/>
      <c r="C93" s="174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9" t="s">
        <v>127</v>
      </c>
    </row>
    <row r="94" spans="1:26" ht="15.75">
      <c r="A94" s="173"/>
      <c r="B94" s="173"/>
      <c r="C94" s="174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9"/>
    </row>
    <row r="95" spans="1:26" ht="15.75">
      <c r="A95" s="173"/>
      <c r="B95" s="173"/>
      <c r="C95" s="174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9" t="s">
        <v>129</v>
      </c>
    </row>
    <row r="96" spans="1:26" ht="15.75">
      <c r="A96" s="173"/>
      <c r="B96" s="173"/>
      <c r="C96" s="174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9" t="s">
        <v>130</v>
      </c>
    </row>
    <row r="97" spans="1:26" ht="15.75">
      <c r="A97" s="173"/>
      <c r="B97" s="173"/>
      <c r="C97" s="174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9" t="s">
        <v>132</v>
      </c>
    </row>
    <row r="98" spans="1:26" ht="15.75">
      <c r="A98" s="173"/>
      <c r="B98" s="173"/>
      <c r="C98" s="174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9" t="s">
        <v>133</v>
      </c>
    </row>
    <row r="99" spans="1:26" ht="15.75">
      <c r="A99" s="173"/>
      <c r="B99" s="173"/>
      <c r="C99" s="174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9" t="s">
        <v>134</v>
      </c>
    </row>
    <row r="100" spans="1:26" ht="15.75">
      <c r="A100" s="173"/>
      <c r="B100" s="173"/>
      <c r="C100" s="174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9" t="s">
        <v>135</v>
      </c>
    </row>
    <row r="101" spans="1:26" ht="15.75">
      <c r="A101" s="173"/>
      <c r="B101" s="173"/>
      <c r="C101" s="174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9" t="s">
        <v>136</v>
      </c>
    </row>
    <row r="102" spans="1:26" ht="15.75">
      <c r="A102" s="173"/>
      <c r="B102" s="173"/>
      <c r="C102" s="174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9" t="s">
        <v>137</v>
      </c>
    </row>
    <row r="103" spans="1:26" ht="15.75">
      <c r="A103" s="173"/>
      <c r="B103" s="173"/>
      <c r="C103" s="174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9" t="s">
        <v>138</v>
      </c>
    </row>
    <row r="104" spans="1:26" ht="15.75">
      <c r="A104" s="173"/>
      <c r="B104" s="173"/>
      <c r="C104" s="174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9" t="s">
        <v>272</v>
      </c>
    </row>
    <row r="105" spans="1:26" ht="15.75">
      <c r="A105" s="173"/>
      <c r="B105" s="173"/>
      <c r="C105" s="174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9" t="s">
        <v>139</v>
      </c>
    </row>
    <row r="106" spans="1:26" ht="15.75">
      <c r="A106" s="173"/>
      <c r="B106" s="173"/>
      <c r="C106" s="174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9" t="s">
        <v>140</v>
      </c>
    </row>
    <row r="107" spans="1:26" ht="15.75">
      <c r="A107" s="173"/>
      <c r="B107" s="173"/>
      <c r="C107" s="174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9" t="s">
        <v>142</v>
      </c>
    </row>
    <row r="108" spans="1:26" ht="15.75">
      <c r="A108" s="173"/>
      <c r="B108" s="173"/>
      <c r="C108" s="174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9" t="s">
        <v>143</v>
      </c>
    </row>
    <row r="109" spans="1:26" ht="15.75">
      <c r="A109" s="173"/>
      <c r="B109" s="173"/>
      <c r="C109" s="174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9" t="s">
        <v>228</v>
      </c>
    </row>
    <row r="110" spans="1:26" ht="15.75">
      <c r="A110" s="173"/>
      <c r="B110" s="173"/>
      <c r="C110" s="174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290" t="s">
        <v>144</v>
      </c>
    </row>
    <row r="111" spans="1:26" ht="15.75">
      <c r="A111" s="173"/>
      <c r="B111" s="173"/>
      <c r="C111" s="174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290" t="s">
        <v>145</v>
      </c>
    </row>
    <row r="112" spans="1:26" ht="15">
      <c r="A112" s="173"/>
      <c r="B112" s="173"/>
      <c r="C112" s="174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81"/>
    </row>
    <row r="113" spans="1:26" ht="15">
      <c r="A113" s="173"/>
      <c r="B113" s="173"/>
      <c r="C113" s="174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85" t="s">
        <v>436</v>
      </c>
    </row>
    <row r="114" spans="1:26" ht="15">
      <c r="A114" s="173"/>
      <c r="B114" s="173"/>
      <c r="C114" s="174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85" t="s">
        <v>438</v>
      </c>
    </row>
    <row r="115" spans="1:26" ht="15">
      <c r="A115" s="173"/>
      <c r="B115" s="173"/>
      <c r="C115" s="174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85" t="s">
        <v>439</v>
      </c>
    </row>
    <row r="116" spans="1:26" ht="15">
      <c r="A116" s="173"/>
      <c r="B116" s="173"/>
      <c r="C116" s="174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85" t="s">
        <v>440</v>
      </c>
    </row>
    <row r="117" spans="1:25" ht="15">
      <c r="A117" s="173"/>
      <c r="B117" s="173"/>
      <c r="C117" s="174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</row>
    <row r="118" spans="1:25" ht="15">
      <c r="A118" s="173"/>
      <c r="B118" s="173"/>
      <c r="C118" s="174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</row>
    <row r="119" spans="1:25" ht="15">
      <c r="A119" s="173"/>
      <c r="B119" s="173"/>
      <c r="C119" s="174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</row>
    <row r="120" spans="1:25" ht="15">
      <c r="A120" s="173"/>
      <c r="B120" s="173"/>
      <c r="C120" s="174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</row>
    <row r="121" spans="1:25" ht="15">
      <c r="A121" s="173"/>
      <c r="B121" s="173"/>
      <c r="C121" s="174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</row>
    <row r="122" spans="1:25" ht="15">
      <c r="A122" s="173"/>
      <c r="B122" s="173"/>
      <c r="C122" s="174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</row>
    <row r="123" spans="1:25" ht="15">
      <c r="A123" s="173"/>
      <c r="B123" s="173"/>
      <c r="C123" s="174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</row>
    <row r="124" spans="1:25" ht="15">
      <c r="A124" s="173"/>
      <c r="B124" s="173"/>
      <c r="C124" s="174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</row>
    <row r="125" spans="1:25" ht="15">
      <c r="A125" s="173"/>
      <c r="B125" s="173"/>
      <c r="C125" s="174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</row>
    <row r="126" spans="1:25" ht="15">
      <c r="A126" s="173"/>
      <c r="B126" s="173"/>
      <c r="C126" s="174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</row>
    <row r="127" spans="1:25" ht="15">
      <c r="A127" s="173"/>
      <c r="B127" s="173"/>
      <c r="C127" s="174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</row>
    <row r="128" spans="1:25" ht="15">
      <c r="A128" s="173"/>
      <c r="B128" s="173"/>
      <c r="C128" s="174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</row>
    <row r="129" spans="1:25" ht="15">
      <c r="A129" s="173"/>
      <c r="B129" s="173"/>
      <c r="C129" s="174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</row>
  </sheetData>
  <sheetProtection/>
  <mergeCells count="6">
    <mergeCell ref="L29:O29"/>
    <mergeCell ref="H1:L1"/>
    <mergeCell ref="H2:L2"/>
    <mergeCell ref="N2:P2"/>
    <mergeCell ref="N3:P3"/>
    <mergeCell ref="M15:O25"/>
  </mergeCells>
  <dataValidations count="2">
    <dataValidation allowBlank="1" showErrorMessage="1" prompt="Click on button to access the Drs &amp; Crs Analysis tab" sqref="B30"/>
    <dataValidation type="list" allowBlank="1" showInputMessage="1" showErrorMessage="1" prompt="Please choose your school from the yellow drop down box" sqref="H2:L2">
      <formula1>$Z$1:$Z$116</formula1>
    </dataValidation>
  </dataValidations>
  <printOptions/>
  <pageMargins left="0" right="0" top="0" bottom="0" header="0" footer="0"/>
  <pageSetup cellComments="asDisplayed" fitToHeight="1" fitToWidth="1"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9"/>
  </sheetPr>
  <dimension ref="A1:B41"/>
  <sheetViews>
    <sheetView showRowColHeaders="0" workbookViewId="0" topLeftCell="A1">
      <selection activeCell="A1" sqref="A1"/>
    </sheetView>
  </sheetViews>
  <sheetFormatPr defaultColWidth="8.88671875" defaultRowHeight="15"/>
  <sheetData>
    <row r="1" ht="15.75">
      <c r="A1" s="220" t="s">
        <v>442</v>
      </c>
    </row>
    <row r="2" ht="15.75">
      <c r="A2" s="15" t="s">
        <v>443</v>
      </c>
    </row>
    <row r="3" ht="15.75">
      <c r="A3" s="15"/>
    </row>
    <row r="4" ht="15">
      <c r="A4" t="s">
        <v>444</v>
      </c>
    </row>
    <row r="5" ht="15">
      <c r="A5" t="s">
        <v>445</v>
      </c>
    </row>
    <row r="6" ht="15">
      <c r="A6" t="s">
        <v>508</v>
      </c>
    </row>
    <row r="7" ht="15">
      <c r="A7" t="s">
        <v>446</v>
      </c>
    </row>
    <row r="9" ht="15.75">
      <c r="A9" s="220" t="s">
        <v>447</v>
      </c>
    </row>
    <row r="10" ht="15.75">
      <c r="A10" s="220"/>
    </row>
    <row r="11" ht="15.75">
      <c r="A11" s="15" t="s">
        <v>279</v>
      </c>
    </row>
    <row r="12" ht="15">
      <c r="A12" t="s">
        <v>448</v>
      </c>
    </row>
    <row r="13" ht="15">
      <c r="A13" t="s">
        <v>509</v>
      </c>
    </row>
    <row r="14" spans="1:2" ht="15">
      <c r="A14" t="s">
        <v>219</v>
      </c>
      <c r="B14" t="s">
        <v>449</v>
      </c>
    </row>
    <row r="15" spans="1:2" ht="15">
      <c r="A15" t="s">
        <v>220</v>
      </c>
      <c r="B15" t="s">
        <v>510</v>
      </c>
    </row>
    <row r="16" spans="1:2" ht="15">
      <c r="A16" t="s">
        <v>221</v>
      </c>
      <c r="B16" t="s">
        <v>450</v>
      </c>
    </row>
    <row r="17" spans="1:2" ht="15">
      <c r="A17" t="s">
        <v>222</v>
      </c>
      <c r="B17" t="s">
        <v>451</v>
      </c>
    </row>
    <row r="19" ht="15">
      <c r="A19" t="s">
        <v>452</v>
      </c>
    </row>
    <row r="20" ht="15">
      <c r="A20" t="s">
        <v>453</v>
      </c>
    </row>
    <row r="21" ht="15">
      <c r="A21" t="s">
        <v>454</v>
      </c>
    </row>
    <row r="23" ht="15.75">
      <c r="A23" s="15" t="s">
        <v>455</v>
      </c>
    </row>
    <row r="24" ht="15">
      <c r="A24" t="s">
        <v>511</v>
      </c>
    </row>
    <row r="25" ht="15">
      <c r="A25" t="s">
        <v>512</v>
      </c>
    </row>
    <row r="26" ht="15">
      <c r="A26" t="s">
        <v>456</v>
      </c>
    </row>
    <row r="27" spans="1:2" ht="15">
      <c r="A27" t="s">
        <v>358</v>
      </c>
      <c r="B27" t="s">
        <v>457</v>
      </c>
    </row>
    <row r="28" spans="1:2" ht="15">
      <c r="A28" t="s">
        <v>362</v>
      </c>
      <c r="B28" t="s">
        <v>458</v>
      </c>
    </row>
    <row r="29" spans="1:2" ht="15">
      <c r="A29" t="s">
        <v>365</v>
      </c>
      <c r="B29" t="s">
        <v>459</v>
      </c>
    </row>
    <row r="30" spans="1:2" ht="15">
      <c r="A30" t="s">
        <v>270</v>
      </c>
      <c r="B30" t="s">
        <v>460</v>
      </c>
    </row>
    <row r="31" spans="1:2" ht="15">
      <c r="A31" t="s">
        <v>217</v>
      </c>
      <c r="B31" t="s">
        <v>461</v>
      </c>
    </row>
    <row r="32" spans="1:2" ht="15">
      <c r="A32" t="s">
        <v>372</v>
      </c>
      <c r="B32" t="s">
        <v>462</v>
      </c>
    </row>
    <row r="34" ht="15">
      <c r="A34" t="s">
        <v>463</v>
      </c>
    </row>
    <row r="36" ht="15.75">
      <c r="A36" s="15" t="s">
        <v>500</v>
      </c>
    </row>
    <row r="37" ht="15">
      <c r="A37" t="s">
        <v>501</v>
      </c>
    </row>
    <row r="38" ht="15">
      <c r="A38" t="s">
        <v>513</v>
      </c>
    </row>
    <row r="39" ht="15">
      <c r="A39" t="s">
        <v>502</v>
      </c>
    </row>
    <row r="41" ht="15">
      <c r="A41" s="221" t="s">
        <v>464</v>
      </c>
    </row>
  </sheetData>
  <sheetProtection/>
  <printOptions/>
  <pageMargins left="0.75" right="0.75" top="1" bottom="1" header="0.5" footer="0.5"/>
  <pageSetup horizontalDpi="600" verticalDpi="600" orientation="landscape" paperSize="9" scale="8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4"/>
  </sheetPr>
  <dimension ref="A1:Q129"/>
  <sheetViews>
    <sheetView zoomScale="75" zoomScaleNormal="75" workbookViewId="0" topLeftCell="A1">
      <selection activeCell="F73" sqref="F73"/>
    </sheetView>
  </sheetViews>
  <sheetFormatPr defaultColWidth="8.88671875" defaultRowHeight="15"/>
  <cols>
    <col min="1" max="1" width="4.99609375" style="181" customWidth="1"/>
    <col min="2" max="3" width="11.10546875" style="181" customWidth="1"/>
    <col min="4" max="4" width="11.6640625" style="181" customWidth="1"/>
    <col min="5" max="5" width="14.4453125" style="181" customWidth="1"/>
    <col min="6" max="6" width="54.88671875" style="182" customWidth="1"/>
    <col min="7" max="7" width="19.5546875" style="181" customWidth="1"/>
    <col min="8" max="8" width="2.3359375" style="181" customWidth="1"/>
    <col min="9" max="9" width="19.5546875" style="181" customWidth="1"/>
    <col min="10" max="10" width="30.5546875" style="181" hidden="1" customWidth="1"/>
    <col min="11" max="11" width="10.6640625" style="181" hidden="1" customWidth="1"/>
    <col min="12" max="12" width="9.6640625" style="181" hidden="1" customWidth="1"/>
    <col min="13" max="13" width="0" style="181" hidden="1" customWidth="1"/>
    <col min="14" max="14" width="9.4453125" style="181" hidden="1" customWidth="1"/>
    <col min="15" max="16384" width="8.88671875" style="181" customWidth="1"/>
  </cols>
  <sheetData>
    <row r="1" ht="20.25">
      <c r="A1" s="180" t="s">
        <v>514</v>
      </c>
    </row>
    <row r="2" spans="10:14" ht="15.75">
      <c r="J2" s="183" t="s">
        <v>273</v>
      </c>
      <c r="N2" s="181" t="s">
        <v>274</v>
      </c>
    </row>
    <row r="3" spans="3:14" ht="15.75">
      <c r="C3" s="301" t="str">
        <f>'Front Page'!H2</f>
        <v>Please choose your School</v>
      </c>
      <c r="D3" s="302"/>
      <c r="E3" s="303"/>
      <c r="F3" s="291"/>
      <c r="G3" s="204"/>
      <c r="J3" s="184" t="s">
        <v>44</v>
      </c>
      <c r="K3" s="185" t="s">
        <v>275</v>
      </c>
      <c r="L3" s="186" t="s">
        <v>276</v>
      </c>
      <c r="N3" s="181" t="s">
        <v>277</v>
      </c>
    </row>
    <row r="4" spans="6:12" ht="15.75">
      <c r="F4" s="292" t="s">
        <v>505</v>
      </c>
      <c r="G4" s="293"/>
      <c r="J4" s="184" t="s">
        <v>278</v>
      </c>
      <c r="K4" s="185" t="s">
        <v>275</v>
      </c>
      <c r="L4" s="186" t="s">
        <v>276</v>
      </c>
    </row>
    <row r="5" spans="1:17" ht="20.25">
      <c r="A5" s="180" t="s">
        <v>279</v>
      </c>
      <c r="J5" s="184" t="s">
        <v>163</v>
      </c>
      <c r="K5" s="185" t="s">
        <v>275</v>
      </c>
      <c r="L5" s="186" t="s">
        <v>276</v>
      </c>
      <c r="Q5" s="181" t="s">
        <v>503</v>
      </c>
    </row>
    <row r="6" spans="1:17" ht="18.75">
      <c r="A6" s="187" t="s">
        <v>280</v>
      </c>
      <c r="J6" s="184" t="s">
        <v>281</v>
      </c>
      <c r="K6" s="185" t="s">
        <v>275</v>
      </c>
      <c r="L6" s="186" t="s">
        <v>276</v>
      </c>
      <c r="Q6" s="181" t="s">
        <v>504</v>
      </c>
    </row>
    <row r="7" spans="5:12" s="183" customFormat="1" ht="47.25">
      <c r="E7" s="188" t="s">
        <v>282</v>
      </c>
      <c r="F7" s="189" t="s">
        <v>283</v>
      </c>
      <c r="G7" s="190" t="s">
        <v>284</v>
      </c>
      <c r="I7" s="190" t="s">
        <v>285</v>
      </c>
      <c r="J7" s="181"/>
      <c r="K7" s="181"/>
      <c r="L7" s="181"/>
    </row>
    <row r="8" spans="1:12" ht="15.75">
      <c r="A8" s="183" t="s">
        <v>219</v>
      </c>
      <c r="B8" s="183" t="s">
        <v>286</v>
      </c>
      <c r="E8" s="191">
        <v>0</v>
      </c>
      <c r="F8" s="192" t="s">
        <v>287</v>
      </c>
      <c r="G8" s="311"/>
      <c r="I8" s="311"/>
      <c r="J8" s="185" t="s">
        <v>258</v>
      </c>
      <c r="K8" s="185" t="s">
        <v>288</v>
      </c>
      <c r="L8" s="194" t="s">
        <v>289</v>
      </c>
    </row>
    <row r="9" spans="1:12" ht="15">
      <c r="A9" s="181" t="s">
        <v>219</v>
      </c>
      <c r="B9" s="181" t="s">
        <v>230</v>
      </c>
      <c r="C9" s="195">
        <v>0</v>
      </c>
      <c r="D9" s="196"/>
      <c r="F9" s="197"/>
      <c r="G9" s="312"/>
      <c r="I9" s="312"/>
      <c r="J9" s="185" t="s">
        <v>290</v>
      </c>
      <c r="K9" s="185" t="s">
        <v>288</v>
      </c>
      <c r="L9" s="194" t="s">
        <v>289</v>
      </c>
    </row>
    <row r="10" spans="3:12" ht="15">
      <c r="C10" s="199"/>
      <c r="D10" s="196"/>
      <c r="E10" s="200"/>
      <c r="F10" s="201"/>
      <c r="G10" s="202"/>
      <c r="H10" s="200"/>
      <c r="I10" s="202"/>
      <c r="J10" s="185" t="s">
        <v>291</v>
      </c>
      <c r="K10" s="185" t="s">
        <v>288</v>
      </c>
      <c r="L10" s="194" t="s">
        <v>289</v>
      </c>
    </row>
    <row r="11" spans="1:12" ht="15.75">
      <c r="A11" s="183" t="s">
        <v>292</v>
      </c>
      <c r="C11" s="203"/>
      <c r="D11" s="196"/>
      <c r="F11" s="204"/>
      <c r="G11" s="196"/>
      <c r="J11" s="185" t="s">
        <v>293</v>
      </c>
      <c r="K11" s="185" t="s">
        <v>288</v>
      </c>
      <c r="L11" s="194" t="s">
        <v>289</v>
      </c>
    </row>
    <row r="12" spans="1:12" ht="15.75">
      <c r="A12" s="183" t="s">
        <v>294</v>
      </c>
      <c r="C12" s="203"/>
      <c r="D12" s="196"/>
      <c r="E12" s="205" t="str">
        <f>IF(C9-E8,"False","True")</f>
        <v>True</v>
      </c>
      <c r="F12" s="204"/>
      <c r="G12" s="196"/>
      <c r="J12" s="185" t="s">
        <v>295</v>
      </c>
      <c r="K12" s="185" t="s">
        <v>288</v>
      </c>
      <c r="L12" s="194" t="s">
        <v>289</v>
      </c>
    </row>
    <row r="13" spans="1:12" ht="15.75">
      <c r="A13" s="183"/>
      <c r="C13" s="203"/>
      <c r="D13" s="196"/>
      <c r="E13" s="204"/>
      <c r="F13" s="204"/>
      <c r="G13" s="196"/>
      <c r="J13" s="185" t="s">
        <v>296</v>
      </c>
      <c r="K13" s="185" t="s">
        <v>288</v>
      </c>
      <c r="L13" s="194" t="s">
        <v>276</v>
      </c>
    </row>
    <row r="14" spans="1:12" ht="15.75">
      <c r="A14" s="183"/>
      <c r="C14" s="203"/>
      <c r="D14" s="196"/>
      <c r="E14" s="204"/>
      <c r="F14" s="204"/>
      <c r="G14" s="196"/>
      <c r="J14" s="185" t="s">
        <v>297</v>
      </c>
      <c r="K14" s="185" t="s">
        <v>288</v>
      </c>
      <c r="L14" s="194" t="s">
        <v>276</v>
      </c>
    </row>
    <row r="15" spans="1:12" ht="18.75">
      <c r="A15" s="187" t="s">
        <v>298</v>
      </c>
      <c r="F15" s="181"/>
      <c r="J15" s="185" t="s">
        <v>1</v>
      </c>
      <c r="K15" s="185" t="s">
        <v>288</v>
      </c>
      <c r="L15" s="194" t="s">
        <v>289</v>
      </c>
    </row>
    <row r="16" spans="1:12" ht="15.75">
      <c r="A16" s="183" t="s">
        <v>220</v>
      </c>
      <c r="B16" s="183" t="s">
        <v>299</v>
      </c>
      <c r="E16" s="191">
        <v>0</v>
      </c>
      <c r="F16" s="192" t="s">
        <v>300</v>
      </c>
      <c r="G16" s="311"/>
      <c r="I16" s="311"/>
      <c r="J16" s="185" t="s">
        <v>301</v>
      </c>
      <c r="K16" s="185" t="s">
        <v>288</v>
      </c>
      <c r="L16" s="194" t="s">
        <v>276</v>
      </c>
    </row>
    <row r="17" spans="2:12" ht="15.75">
      <c r="B17" s="183" t="s">
        <v>302</v>
      </c>
      <c r="D17" s="196"/>
      <c r="E17" s="182"/>
      <c r="F17" s="197"/>
      <c r="G17" s="312"/>
      <c r="I17" s="312"/>
      <c r="J17" s="185" t="s">
        <v>303</v>
      </c>
      <c r="K17" s="185" t="s">
        <v>288</v>
      </c>
      <c r="L17" s="194" t="s">
        <v>289</v>
      </c>
    </row>
    <row r="18" spans="1:12" ht="15">
      <c r="A18" s="181" t="s">
        <v>220</v>
      </c>
      <c r="B18" s="181" t="s">
        <v>230</v>
      </c>
      <c r="C18" s="195">
        <v>0</v>
      </c>
      <c r="F18" s="181"/>
      <c r="J18" s="185" t="s">
        <v>2</v>
      </c>
      <c r="K18" s="185" t="s">
        <v>288</v>
      </c>
      <c r="L18" s="194" t="s">
        <v>276</v>
      </c>
    </row>
    <row r="19" spans="5:12" ht="15">
      <c r="E19" s="191">
        <v>0</v>
      </c>
      <c r="F19" s="192" t="s">
        <v>304</v>
      </c>
      <c r="G19" s="311"/>
      <c r="I19" s="311"/>
      <c r="J19" s="185" t="s">
        <v>305</v>
      </c>
      <c r="K19" s="185" t="s">
        <v>288</v>
      </c>
      <c r="L19" s="194" t="s">
        <v>276</v>
      </c>
    </row>
    <row r="20" spans="6:12" ht="15">
      <c r="F20" s="197"/>
      <c r="G20" s="312"/>
      <c r="I20" s="312"/>
      <c r="J20" s="185" t="s">
        <v>306</v>
      </c>
      <c r="K20" s="185" t="s">
        <v>288</v>
      </c>
      <c r="L20" s="194" t="s">
        <v>276</v>
      </c>
    </row>
    <row r="21" spans="6:12" ht="15">
      <c r="F21" s="204"/>
      <c r="G21" s="204"/>
      <c r="J21" s="185" t="s">
        <v>307</v>
      </c>
      <c r="K21" s="185" t="s">
        <v>288</v>
      </c>
      <c r="L21" s="194" t="s">
        <v>276</v>
      </c>
    </row>
    <row r="22" spans="5:12" ht="15">
      <c r="E22" s="191">
        <v>0</v>
      </c>
      <c r="F22" s="192" t="s">
        <v>308</v>
      </c>
      <c r="G22" s="311"/>
      <c r="I22" s="193"/>
      <c r="J22" s="185" t="s">
        <v>309</v>
      </c>
      <c r="K22" s="185" t="s">
        <v>288</v>
      </c>
      <c r="L22" s="194" t="s">
        <v>276</v>
      </c>
    </row>
    <row r="23" spans="6:12" ht="15">
      <c r="F23" s="197"/>
      <c r="G23" s="312"/>
      <c r="I23" s="198"/>
      <c r="J23" s="185" t="s">
        <v>310</v>
      </c>
      <c r="K23" s="185" t="s">
        <v>288</v>
      </c>
      <c r="L23" s="194" t="s">
        <v>289</v>
      </c>
    </row>
    <row r="24" spans="6:12" ht="15">
      <c r="F24" s="181"/>
      <c r="J24" s="185" t="s">
        <v>311</v>
      </c>
      <c r="K24" s="185" t="s">
        <v>288</v>
      </c>
      <c r="L24" s="194" t="s">
        <v>276</v>
      </c>
    </row>
    <row r="25" spans="5:12" ht="15">
      <c r="E25" s="191">
        <v>0</v>
      </c>
      <c r="F25" s="192" t="s">
        <v>312</v>
      </c>
      <c r="G25" s="311"/>
      <c r="I25" s="311"/>
      <c r="J25" s="185" t="s">
        <v>313</v>
      </c>
      <c r="K25" s="185" t="s">
        <v>288</v>
      </c>
      <c r="L25" s="194" t="s">
        <v>276</v>
      </c>
    </row>
    <row r="26" spans="6:12" ht="15">
      <c r="F26" s="197"/>
      <c r="G26" s="312"/>
      <c r="I26" s="312"/>
      <c r="J26" s="207" t="s">
        <v>317</v>
      </c>
      <c r="K26" s="185" t="s">
        <v>288</v>
      </c>
      <c r="L26" s="194" t="s">
        <v>276</v>
      </c>
    </row>
    <row r="27" spans="6:12" ht="15">
      <c r="F27" s="181"/>
      <c r="I27" s="206"/>
      <c r="J27" s="185" t="s">
        <v>319</v>
      </c>
      <c r="K27" s="185" t="s">
        <v>288</v>
      </c>
      <c r="L27" s="194" t="s">
        <v>276</v>
      </c>
    </row>
    <row r="28" spans="5:12" ht="15">
      <c r="E28" s="191">
        <v>0</v>
      </c>
      <c r="F28" s="192" t="s">
        <v>314</v>
      </c>
      <c r="G28" s="311"/>
      <c r="I28" s="311"/>
      <c r="J28" s="185" t="s">
        <v>319</v>
      </c>
      <c r="K28" s="185" t="s">
        <v>288</v>
      </c>
      <c r="L28" s="194" t="s">
        <v>276</v>
      </c>
    </row>
    <row r="29" spans="5:12" ht="15">
      <c r="E29" s="208"/>
      <c r="F29" s="197"/>
      <c r="G29" s="312"/>
      <c r="I29" s="312"/>
      <c r="J29" s="185" t="s">
        <v>321</v>
      </c>
      <c r="K29" s="185" t="s">
        <v>288</v>
      </c>
      <c r="L29" s="194" t="s">
        <v>276</v>
      </c>
    </row>
    <row r="30" spans="5:12" ht="15">
      <c r="E30" s="148"/>
      <c r="F30" s="201"/>
      <c r="G30" s="202"/>
      <c r="H30" s="204"/>
      <c r="I30" s="202"/>
      <c r="J30" s="185" t="s">
        <v>321</v>
      </c>
      <c r="K30" s="185" t="s">
        <v>288</v>
      </c>
      <c r="L30" s="194" t="s">
        <v>276</v>
      </c>
    </row>
    <row r="31" spans="5:12" ht="15">
      <c r="E31" s="191">
        <v>0</v>
      </c>
      <c r="F31" s="192" t="s">
        <v>315</v>
      </c>
      <c r="G31" s="311"/>
      <c r="I31" s="311"/>
      <c r="J31" s="185" t="s">
        <v>324</v>
      </c>
      <c r="K31" s="185" t="s">
        <v>288</v>
      </c>
      <c r="L31" s="194" t="s">
        <v>276</v>
      </c>
    </row>
    <row r="32" spans="5:12" ht="15">
      <c r="E32" s="208"/>
      <c r="F32" s="197"/>
      <c r="G32" s="312"/>
      <c r="I32" s="312"/>
      <c r="J32" s="185" t="s">
        <v>324</v>
      </c>
      <c r="K32" s="185" t="s">
        <v>288</v>
      </c>
      <c r="L32" s="194" t="s">
        <v>276</v>
      </c>
    </row>
    <row r="33" spans="5:12" ht="15">
      <c r="E33" s="199"/>
      <c r="F33" s="201"/>
      <c r="G33" s="199"/>
      <c r="I33" s="209"/>
      <c r="J33" s="185" t="s">
        <v>325</v>
      </c>
      <c r="K33" s="185" t="s">
        <v>288</v>
      </c>
      <c r="L33" s="194" t="s">
        <v>276</v>
      </c>
    </row>
    <row r="34" spans="1:12" ht="15.75">
      <c r="A34" s="183" t="s">
        <v>316</v>
      </c>
      <c r="F34" s="201"/>
      <c r="G34" s="202"/>
      <c r="I34" s="202"/>
      <c r="J34" s="185" t="s">
        <v>325</v>
      </c>
      <c r="K34" s="185" t="s">
        <v>288</v>
      </c>
      <c r="L34" s="194" t="s">
        <v>276</v>
      </c>
    </row>
    <row r="35" spans="1:12" ht="15.75">
      <c r="A35" s="183" t="s">
        <v>318</v>
      </c>
      <c r="E35" s="205" t="str">
        <f>IF(C18-E25-E22-E19-E16-E28-E31,"False","True")</f>
        <v>True</v>
      </c>
      <c r="F35" s="204"/>
      <c r="G35" s="196"/>
      <c r="J35" s="185" t="s">
        <v>326</v>
      </c>
      <c r="K35" s="185" t="s">
        <v>288</v>
      </c>
      <c r="L35" s="194" t="s">
        <v>276</v>
      </c>
    </row>
    <row r="36" spans="6:12" ht="15">
      <c r="F36" s="148"/>
      <c r="J36" s="185" t="s">
        <v>326</v>
      </c>
      <c r="K36" s="185" t="s">
        <v>288</v>
      </c>
      <c r="L36" s="194" t="s">
        <v>276</v>
      </c>
    </row>
    <row r="37" spans="1:12" ht="18.75">
      <c r="A37" s="187" t="s">
        <v>320</v>
      </c>
      <c r="F37" s="181"/>
      <c r="J37" s="185" t="s">
        <v>327</v>
      </c>
      <c r="K37" s="185" t="s">
        <v>288</v>
      </c>
      <c r="L37" s="194" t="s">
        <v>276</v>
      </c>
    </row>
    <row r="38" spans="6:12" ht="15">
      <c r="F38" s="181"/>
      <c r="J38" s="185" t="s">
        <v>327</v>
      </c>
      <c r="K38" s="185" t="s">
        <v>288</v>
      </c>
      <c r="L38" s="194" t="s">
        <v>276</v>
      </c>
    </row>
    <row r="39" spans="1:12" ht="15.75">
      <c r="A39" s="183" t="s">
        <v>322</v>
      </c>
      <c r="B39" s="183" t="s">
        <v>323</v>
      </c>
      <c r="E39" s="191">
        <v>0</v>
      </c>
      <c r="F39" s="192" t="s">
        <v>287</v>
      </c>
      <c r="G39" s="311"/>
      <c r="I39" s="311"/>
      <c r="J39" s="185" t="s">
        <v>330</v>
      </c>
      <c r="K39" s="185" t="s">
        <v>288</v>
      </c>
      <c r="L39" s="194" t="s">
        <v>276</v>
      </c>
    </row>
    <row r="40" spans="1:12" ht="15">
      <c r="A40" s="181" t="s">
        <v>322</v>
      </c>
      <c r="B40" s="181" t="s">
        <v>230</v>
      </c>
      <c r="C40" s="195">
        <v>0</v>
      </c>
      <c r="D40" s="196"/>
      <c r="F40" s="197"/>
      <c r="G40" s="312"/>
      <c r="I40" s="312"/>
      <c r="J40" s="185" t="s">
        <v>330</v>
      </c>
      <c r="K40" s="185" t="s">
        <v>288</v>
      </c>
      <c r="L40" s="194" t="s">
        <v>276</v>
      </c>
    </row>
    <row r="41" spans="6:12" ht="15">
      <c r="F41" s="181"/>
      <c r="J41" s="185" t="s">
        <v>332</v>
      </c>
      <c r="K41" s="185" t="s">
        <v>288</v>
      </c>
      <c r="L41" s="194" t="s">
        <v>333</v>
      </c>
    </row>
    <row r="42" spans="5:12" ht="15">
      <c r="E42" s="191">
        <v>0</v>
      </c>
      <c r="F42" s="192" t="s">
        <v>304</v>
      </c>
      <c r="G42" s="311"/>
      <c r="I42" s="311"/>
      <c r="J42" s="185" t="s">
        <v>332</v>
      </c>
      <c r="K42" s="185" t="s">
        <v>288</v>
      </c>
      <c r="L42" s="194" t="s">
        <v>333</v>
      </c>
    </row>
    <row r="43" spans="6:12" ht="15">
      <c r="F43" s="197"/>
      <c r="G43" s="312"/>
      <c r="I43" s="312"/>
      <c r="J43" s="185" t="s">
        <v>335</v>
      </c>
      <c r="K43" s="185" t="s">
        <v>288</v>
      </c>
      <c r="L43" s="194" t="s">
        <v>276</v>
      </c>
    </row>
    <row r="44" spans="6:12" ht="15">
      <c r="F44" s="204"/>
      <c r="G44" s="204"/>
      <c r="J44" s="185" t="s">
        <v>336</v>
      </c>
      <c r="K44" s="185" t="s">
        <v>288</v>
      </c>
      <c r="L44" s="194" t="s">
        <v>276</v>
      </c>
    </row>
    <row r="45" spans="5:12" ht="15">
      <c r="E45" s="191">
        <v>0</v>
      </c>
      <c r="F45" s="192" t="s">
        <v>308</v>
      </c>
      <c r="G45" s="311"/>
      <c r="I45" s="311"/>
      <c r="J45" s="185" t="s">
        <v>337</v>
      </c>
      <c r="K45" s="185" t="s">
        <v>288</v>
      </c>
      <c r="L45" s="194" t="s">
        <v>276</v>
      </c>
    </row>
    <row r="46" spans="1:12" ht="15.75">
      <c r="A46" s="183" t="s">
        <v>328</v>
      </c>
      <c r="F46" s="197"/>
      <c r="G46" s="312"/>
      <c r="I46" s="312"/>
      <c r="J46" s="185" t="s">
        <v>338</v>
      </c>
      <c r="K46" s="185" t="s">
        <v>288</v>
      </c>
      <c r="L46" s="194" t="s">
        <v>276</v>
      </c>
    </row>
    <row r="47" spans="1:12" ht="15.75">
      <c r="A47" s="183" t="s">
        <v>329</v>
      </c>
      <c r="E47" s="205" t="str">
        <f>IF(C40-E45-E42-E39,"False","True")</f>
        <v>True</v>
      </c>
      <c r="F47" s="181"/>
      <c r="J47" s="185" t="s">
        <v>339</v>
      </c>
      <c r="K47" s="185" t="s">
        <v>288</v>
      </c>
      <c r="L47" s="194" t="s">
        <v>276</v>
      </c>
    </row>
    <row r="48" spans="1:12" ht="15.75">
      <c r="A48" s="183"/>
      <c r="E48" s="204"/>
      <c r="F48" s="181"/>
      <c r="J48" s="185" t="s">
        <v>340</v>
      </c>
      <c r="K48" s="185" t="s">
        <v>288</v>
      </c>
      <c r="L48" s="194" t="s">
        <v>276</v>
      </c>
    </row>
    <row r="49" spans="1:12" ht="18.75">
      <c r="A49" s="187" t="s">
        <v>331</v>
      </c>
      <c r="F49" s="181"/>
      <c r="J49" s="185" t="s">
        <v>342</v>
      </c>
      <c r="K49" s="185" t="s">
        <v>288</v>
      </c>
      <c r="L49" s="194" t="s">
        <v>276</v>
      </c>
    </row>
    <row r="50" spans="1:12" ht="15.75">
      <c r="A50" s="183" t="s">
        <v>222</v>
      </c>
      <c r="B50" s="183" t="s">
        <v>334</v>
      </c>
      <c r="E50" s="191">
        <v>0</v>
      </c>
      <c r="F50" s="192" t="s">
        <v>287</v>
      </c>
      <c r="G50" s="311"/>
      <c r="I50" s="311"/>
      <c r="J50" s="185" t="s">
        <v>344</v>
      </c>
      <c r="K50" s="185" t="s">
        <v>288</v>
      </c>
      <c r="L50" s="194" t="s">
        <v>276</v>
      </c>
    </row>
    <row r="51" spans="1:12" ht="15">
      <c r="A51" s="181" t="s">
        <v>222</v>
      </c>
      <c r="B51" s="181" t="s">
        <v>230</v>
      </c>
      <c r="C51" s="195">
        <v>0</v>
      </c>
      <c r="D51" s="196"/>
      <c r="F51" s="197"/>
      <c r="G51" s="312"/>
      <c r="I51" s="312"/>
      <c r="J51" s="185" t="s">
        <v>345</v>
      </c>
      <c r="K51" s="185" t="s">
        <v>288</v>
      </c>
      <c r="L51" s="194" t="s">
        <v>276</v>
      </c>
    </row>
    <row r="52" spans="6:12" ht="15">
      <c r="F52" s="181"/>
      <c r="J52" s="185" t="s">
        <v>346</v>
      </c>
      <c r="K52" s="185" t="s">
        <v>288</v>
      </c>
      <c r="L52" s="194" t="s">
        <v>289</v>
      </c>
    </row>
    <row r="53" spans="5:12" ht="15">
      <c r="E53" s="191">
        <v>0</v>
      </c>
      <c r="F53" s="192" t="s">
        <v>304</v>
      </c>
      <c r="G53" s="311"/>
      <c r="I53" s="311"/>
      <c r="J53" s="185" t="s">
        <v>348</v>
      </c>
      <c r="K53" s="185" t="s">
        <v>288</v>
      </c>
      <c r="L53" s="194" t="s">
        <v>276</v>
      </c>
    </row>
    <row r="54" spans="6:12" ht="15">
      <c r="F54" s="197"/>
      <c r="G54" s="312"/>
      <c r="I54" s="312"/>
      <c r="J54" s="185" t="s">
        <v>349</v>
      </c>
      <c r="K54" s="185" t="s">
        <v>288</v>
      </c>
      <c r="L54" s="194" t="s">
        <v>289</v>
      </c>
    </row>
    <row r="55" spans="6:12" ht="15">
      <c r="F55" s="204"/>
      <c r="G55" s="204"/>
      <c r="J55" s="185" t="s">
        <v>351</v>
      </c>
      <c r="K55" s="185" t="s">
        <v>288</v>
      </c>
      <c r="L55" s="194" t="s">
        <v>276</v>
      </c>
    </row>
    <row r="56" spans="5:12" ht="15">
      <c r="E56" s="191">
        <v>0</v>
      </c>
      <c r="F56" s="192" t="s">
        <v>308</v>
      </c>
      <c r="G56" s="311"/>
      <c r="I56" s="311"/>
      <c r="J56" s="185" t="s">
        <v>352</v>
      </c>
      <c r="K56" s="185" t="s">
        <v>288</v>
      </c>
      <c r="L56" s="194" t="s">
        <v>289</v>
      </c>
    </row>
    <row r="57" spans="1:12" ht="15.75">
      <c r="A57" s="183" t="s">
        <v>341</v>
      </c>
      <c r="F57" s="197"/>
      <c r="G57" s="312"/>
      <c r="I57" s="312"/>
      <c r="J57" s="185" t="s">
        <v>354</v>
      </c>
      <c r="K57" s="185" t="s">
        <v>288</v>
      </c>
      <c r="L57" s="194" t="s">
        <v>276</v>
      </c>
    </row>
    <row r="58" spans="1:12" ht="15.75">
      <c r="A58" s="183" t="s">
        <v>343</v>
      </c>
      <c r="E58" s="205" t="str">
        <f>IF(C51-E56-E53-E50,"False","True")</f>
        <v>True</v>
      </c>
      <c r="J58" s="185" t="s">
        <v>355</v>
      </c>
      <c r="K58" s="185" t="s">
        <v>288</v>
      </c>
      <c r="L58" s="194" t="s">
        <v>276</v>
      </c>
    </row>
    <row r="59" spans="10:12" ht="15">
      <c r="J59" s="185" t="s">
        <v>357</v>
      </c>
      <c r="K59" s="185" t="s">
        <v>288</v>
      </c>
      <c r="L59" s="194" t="s">
        <v>276</v>
      </c>
    </row>
    <row r="60" spans="10:12" ht="15">
      <c r="J60" s="185" t="s">
        <v>359</v>
      </c>
      <c r="K60" s="185" t="s">
        <v>288</v>
      </c>
      <c r="L60" s="194" t="s">
        <v>289</v>
      </c>
    </row>
    <row r="61" spans="1:12" ht="20.25">
      <c r="A61" s="180" t="s">
        <v>347</v>
      </c>
      <c r="J61" s="185" t="s">
        <v>361</v>
      </c>
      <c r="K61" s="185" t="s">
        <v>288</v>
      </c>
      <c r="L61" s="194" t="s">
        <v>289</v>
      </c>
    </row>
    <row r="62" spans="10:12" ht="15">
      <c r="J62" s="185" t="s">
        <v>364</v>
      </c>
      <c r="K62" s="185" t="s">
        <v>288</v>
      </c>
      <c r="L62" s="194" t="s">
        <v>289</v>
      </c>
    </row>
    <row r="63" spans="1:12" ht="18.75">
      <c r="A63" s="187" t="s">
        <v>350</v>
      </c>
      <c r="J63" s="185" t="s">
        <v>367</v>
      </c>
      <c r="K63" s="185" t="s">
        <v>288</v>
      </c>
      <c r="L63" s="194" t="s">
        <v>289</v>
      </c>
    </row>
    <row r="64" spans="1:12" ht="18.75">
      <c r="A64" s="187"/>
      <c r="J64" s="185" t="s">
        <v>369</v>
      </c>
      <c r="K64" s="185" t="s">
        <v>288</v>
      </c>
      <c r="L64" s="194" t="s">
        <v>276</v>
      </c>
    </row>
    <row r="65" spans="1:12" ht="15.75">
      <c r="A65" s="183" t="s">
        <v>353</v>
      </c>
      <c r="E65" s="210">
        <f>C51+C40+C18+C9</f>
        <v>0</v>
      </c>
      <c r="J65" s="185" t="s">
        <v>370</v>
      </c>
      <c r="K65" s="185" t="s">
        <v>288</v>
      </c>
      <c r="L65" s="194" t="s">
        <v>276</v>
      </c>
    </row>
    <row r="66" spans="1:12" ht="15.75">
      <c r="A66" s="183"/>
      <c r="J66" s="185" t="s">
        <v>371</v>
      </c>
      <c r="K66" s="185" t="s">
        <v>288</v>
      </c>
      <c r="L66" s="194" t="s">
        <v>276</v>
      </c>
    </row>
    <row r="67" spans="1:12" ht="47.25">
      <c r="A67" s="211" t="s">
        <v>356</v>
      </c>
      <c r="B67" s="212" t="s">
        <v>283</v>
      </c>
      <c r="C67" s="213"/>
      <c r="J67" s="185" t="s">
        <v>373</v>
      </c>
      <c r="K67" s="185" t="s">
        <v>288</v>
      </c>
      <c r="L67" s="194" t="s">
        <v>276</v>
      </c>
    </row>
    <row r="68" spans="1:12" ht="15.75">
      <c r="A68" s="183" t="s">
        <v>358</v>
      </c>
      <c r="B68" s="214" t="s">
        <v>360</v>
      </c>
      <c r="C68" s="215"/>
      <c r="E68" s="195">
        <v>0</v>
      </c>
      <c r="J68" s="185" t="s">
        <v>374</v>
      </c>
      <c r="K68" s="185" t="s">
        <v>288</v>
      </c>
      <c r="L68" s="194" t="s">
        <v>276</v>
      </c>
    </row>
    <row r="69" spans="1:12" ht="15.75">
      <c r="A69" s="183" t="s">
        <v>358</v>
      </c>
      <c r="B69" s="214" t="s">
        <v>465</v>
      </c>
      <c r="C69" s="215"/>
      <c r="E69" s="195">
        <v>0</v>
      </c>
      <c r="J69" s="185" t="s">
        <v>375</v>
      </c>
      <c r="K69" s="185" t="s">
        <v>288</v>
      </c>
      <c r="L69" s="194" t="s">
        <v>333</v>
      </c>
    </row>
    <row r="70" spans="1:12" ht="15.75">
      <c r="A70" s="183" t="s">
        <v>362</v>
      </c>
      <c r="B70" s="214" t="s">
        <v>515</v>
      </c>
      <c r="C70" s="215"/>
      <c r="E70" s="195">
        <v>0</v>
      </c>
      <c r="J70" s="185"/>
      <c r="K70" s="185"/>
      <c r="L70" s="194"/>
    </row>
    <row r="71" spans="1:12" ht="15.75">
      <c r="A71" s="183" t="s">
        <v>362</v>
      </c>
      <c r="B71" s="214" t="s">
        <v>363</v>
      </c>
      <c r="C71" s="215"/>
      <c r="E71" s="195">
        <v>0</v>
      </c>
      <c r="J71" s="185" t="s">
        <v>377</v>
      </c>
      <c r="K71" s="185" t="s">
        <v>288</v>
      </c>
      <c r="L71" s="194" t="s">
        <v>289</v>
      </c>
    </row>
    <row r="72" spans="1:12" ht="15.75">
      <c r="A72" s="183" t="s">
        <v>365</v>
      </c>
      <c r="B72" s="214" t="s">
        <v>366</v>
      </c>
      <c r="C72" s="214"/>
      <c r="E72" s="195">
        <v>0</v>
      </c>
      <c r="J72" s="185" t="s">
        <v>379</v>
      </c>
      <c r="K72" s="185" t="s">
        <v>288</v>
      </c>
      <c r="L72" s="194" t="s">
        <v>289</v>
      </c>
    </row>
    <row r="73" spans="1:12" ht="15.75">
      <c r="A73" s="183" t="s">
        <v>365</v>
      </c>
      <c r="B73" s="214" t="s">
        <v>368</v>
      </c>
      <c r="C73" s="214"/>
      <c r="E73" s="195">
        <v>0</v>
      </c>
      <c r="J73" s="185" t="s">
        <v>380</v>
      </c>
      <c r="K73" s="185" t="s">
        <v>288</v>
      </c>
      <c r="L73" s="194" t="s">
        <v>276</v>
      </c>
    </row>
    <row r="74" spans="1:12" ht="15.75">
      <c r="A74" s="183" t="s">
        <v>270</v>
      </c>
      <c r="B74" s="214" t="s">
        <v>516</v>
      </c>
      <c r="C74" s="214"/>
      <c r="E74" s="195">
        <v>0</v>
      </c>
      <c r="J74" s="185" t="s">
        <v>382</v>
      </c>
      <c r="K74" s="185" t="s">
        <v>288</v>
      </c>
      <c r="L74" s="194" t="s">
        <v>276</v>
      </c>
    </row>
    <row r="75" spans="1:12" ht="15.75">
      <c r="A75" s="183" t="s">
        <v>217</v>
      </c>
      <c r="B75" s="214" t="s">
        <v>517</v>
      </c>
      <c r="C75" s="215"/>
      <c r="E75" s="195">
        <v>0</v>
      </c>
      <c r="J75" s="185" t="s">
        <v>383</v>
      </c>
      <c r="K75" s="185" t="s">
        <v>288</v>
      </c>
      <c r="L75" s="194" t="s">
        <v>276</v>
      </c>
    </row>
    <row r="76" spans="1:12" ht="15.75">
      <c r="A76" s="183" t="s">
        <v>372</v>
      </c>
      <c r="B76" s="214" t="s">
        <v>518</v>
      </c>
      <c r="C76" s="215"/>
      <c r="E76" s="195">
        <v>0</v>
      </c>
      <c r="J76" s="185" t="s">
        <v>384</v>
      </c>
      <c r="K76" s="185" t="s">
        <v>288</v>
      </c>
      <c r="L76" s="194" t="s">
        <v>289</v>
      </c>
    </row>
    <row r="77" spans="2:12" ht="15.75">
      <c r="B77" s="214" t="s">
        <v>230</v>
      </c>
      <c r="C77" s="215"/>
      <c r="E77" s="210">
        <f>SUM(E68:E76)</f>
        <v>0</v>
      </c>
      <c r="F77" s="216"/>
      <c r="J77" s="185" t="s">
        <v>385</v>
      </c>
      <c r="K77" s="185" t="s">
        <v>288</v>
      </c>
      <c r="L77" s="194" t="s">
        <v>289</v>
      </c>
    </row>
    <row r="78" spans="4:12" ht="15.75">
      <c r="D78" s="183"/>
      <c r="E78" s="204"/>
      <c r="F78" s="216"/>
      <c r="J78" s="185" t="s">
        <v>386</v>
      </c>
      <c r="K78" s="185" t="s">
        <v>288</v>
      </c>
      <c r="L78" s="194" t="s">
        <v>289</v>
      </c>
    </row>
    <row r="79" spans="1:12" ht="15.75">
      <c r="A79" s="183" t="s">
        <v>376</v>
      </c>
      <c r="F79" s="216"/>
      <c r="J79" s="185" t="s">
        <v>388</v>
      </c>
      <c r="K79" s="185" t="s">
        <v>288</v>
      </c>
      <c r="L79" s="194" t="s">
        <v>289</v>
      </c>
    </row>
    <row r="80" spans="1:12" ht="15.75">
      <c r="A80" s="183" t="s">
        <v>378</v>
      </c>
      <c r="D80" s="183"/>
      <c r="E80" s="205" t="str">
        <f>IF(E77-E65,"False","True")</f>
        <v>True</v>
      </c>
      <c r="F80" s="216"/>
      <c r="J80" s="185" t="s">
        <v>390</v>
      </c>
      <c r="K80" s="185" t="s">
        <v>288</v>
      </c>
      <c r="L80" s="194" t="s">
        <v>289</v>
      </c>
    </row>
    <row r="81" spans="4:12" ht="15.75">
      <c r="D81" s="183"/>
      <c r="E81" s="204"/>
      <c r="F81" s="216"/>
      <c r="J81" s="185" t="s">
        <v>392</v>
      </c>
      <c r="K81" s="185" t="s">
        <v>288</v>
      </c>
      <c r="L81" s="194" t="s">
        <v>289</v>
      </c>
    </row>
    <row r="82" spans="1:12" ht="18.75">
      <c r="A82" s="187" t="s">
        <v>381</v>
      </c>
      <c r="D82" s="183"/>
      <c r="E82" s="204"/>
      <c r="F82" s="216"/>
      <c r="J82" s="185" t="s">
        <v>394</v>
      </c>
      <c r="K82" s="185" t="s">
        <v>288</v>
      </c>
      <c r="L82" s="194" t="s">
        <v>289</v>
      </c>
    </row>
    <row r="83" spans="10:12" ht="15">
      <c r="J83" s="185" t="s">
        <v>395</v>
      </c>
      <c r="K83" s="185" t="s">
        <v>288</v>
      </c>
      <c r="L83" s="194" t="s">
        <v>289</v>
      </c>
    </row>
    <row r="84" spans="1:12" ht="47.25">
      <c r="A84" s="211" t="s">
        <v>356</v>
      </c>
      <c r="B84" s="212" t="s">
        <v>283</v>
      </c>
      <c r="D84" s="217"/>
      <c r="J84" s="185" t="s">
        <v>396</v>
      </c>
      <c r="K84" s="185" t="s">
        <v>288</v>
      </c>
      <c r="L84" s="194" t="s">
        <v>289</v>
      </c>
    </row>
    <row r="85" spans="1:12" ht="15.75">
      <c r="A85" s="183" t="s">
        <v>358</v>
      </c>
      <c r="B85" s="214" t="s">
        <v>387</v>
      </c>
      <c r="D85" s="217"/>
      <c r="E85" s="195">
        <v>0</v>
      </c>
      <c r="F85" s="182" t="s">
        <v>520</v>
      </c>
      <c r="J85" s="185" t="s">
        <v>397</v>
      </c>
      <c r="K85" s="185" t="s">
        <v>288</v>
      </c>
      <c r="L85" s="194" t="s">
        <v>289</v>
      </c>
    </row>
    <row r="86" spans="1:12" ht="15.75">
      <c r="A86" s="183" t="s">
        <v>358</v>
      </c>
      <c r="B86" s="214" t="s">
        <v>466</v>
      </c>
      <c r="D86" s="215"/>
      <c r="E86" s="195">
        <v>0</v>
      </c>
      <c r="J86" s="185" t="s">
        <v>398</v>
      </c>
      <c r="K86" s="185" t="s">
        <v>288</v>
      </c>
      <c r="L86" s="194" t="s">
        <v>289</v>
      </c>
    </row>
    <row r="87" spans="1:12" ht="15.75">
      <c r="A87" s="183" t="s">
        <v>358</v>
      </c>
      <c r="B87" s="214" t="s">
        <v>519</v>
      </c>
      <c r="D87" s="215"/>
      <c r="E87" s="195">
        <v>0</v>
      </c>
      <c r="J87" s="185" t="s">
        <v>399</v>
      </c>
      <c r="K87" s="185" t="s">
        <v>288</v>
      </c>
      <c r="L87" s="194" t="s">
        <v>289</v>
      </c>
    </row>
    <row r="88" spans="1:12" ht="15.75">
      <c r="A88" s="183" t="s">
        <v>362</v>
      </c>
      <c r="B88" s="214" t="s">
        <v>389</v>
      </c>
      <c r="D88" s="215"/>
      <c r="E88" s="195">
        <v>0</v>
      </c>
      <c r="J88" s="185" t="s">
        <v>401</v>
      </c>
      <c r="K88" s="185" t="s">
        <v>288</v>
      </c>
      <c r="L88" s="194" t="s">
        <v>289</v>
      </c>
    </row>
    <row r="89" spans="1:12" ht="15.75">
      <c r="A89" s="183" t="s">
        <v>365</v>
      </c>
      <c r="B89" s="214" t="s">
        <v>391</v>
      </c>
      <c r="D89" s="215"/>
      <c r="E89" s="195">
        <v>0</v>
      </c>
      <c r="J89" s="185" t="s">
        <v>403</v>
      </c>
      <c r="K89" s="185" t="s">
        <v>288</v>
      </c>
      <c r="L89" s="194" t="s">
        <v>289</v>
      </c>
    </row>
    <row r="90" spans="1:12" ht="15.75">
      <c r="A90" s="183" t="s">
        <v>365</v>
      </c>
      <c r="B90" s="214" t="s">
        <v>393</v>
      </c>
      <c r="D90" s="214"/>
      <c r="E90" s="195">
        <v>0</v>
      </c>
      <c r="J90" s="185" t="s">
        <v>405</v>
      </c>
      <c r="K90" s="185" t="s">
        <v>288</v>
      </c>
      <c r="L90" s="194" t="s">
        <v>289</v>
      </c>
    </row>
    <row r="91" spans="2:12" ht="15.75">
      <c r="B91" s="214" t="s">
        <v>521</v>
      </c>
      <c r="D91" s="215"/>
      <c r="E91" s="210">
        <f>SUM(E85:E90)</f>
        <v>0</v>
      </c>
      <c r="J91" s="185" t="s">
        <v>406</v>
      </c>
      <c r="K91" s="185" t="s">
        <v>288</v>
      </c>
      <c r="L91" s="194" t="s">
        <v>289</v>
      </c>
    </row>
    <row r="92" spans="4:12" ht="15.75">
      <c r="D92" s="183"/>
      <c r="E92" s="204"/>
      <c r="J92" s="185" t="s">
        <v>407</v>
      </c>
      <c r="K92" s="185" t="s">
        <v>288</v>
      </c>
      <c r="L92" s="194" t="s">
        <v>276</v>
      </c>
    </row>
    <row r="93" spans="10:12" ht="15">
      <c r="J93" s="185" t="s">
        <v>408</v>
      </c>
      <c r="K93" s="185" t="s">
        <v>288</v>
      </c>
      <c r="L93" s="194" t="s">
        <v>276</v>
      </c>
    </row>
    <row r="94" spans="2:12" ht="15">
      <c r="B94" s="218" t="s">
        <v>160</v>
      </c>
      <c r="C94" s="304"/>
      <c r="D94" s="305"/>
      <c r="E94" s="218" t="s">
        <v>161</v>
      </c>
      <c r="F94" s="219"/>
      <c r="J94" s="185" t="s">
        <v>409</v>
      </c>
      <c r="K94" s="185" t="s">
        <v>288</v>
      </c>
      <c r="L94" s="194" t="s">
        <v>289</v>
      </c>
    </row>
    <row r="95" spans="10:12" ht="15">
      <c r="J95" s="185" t="s">
        <v>410</v>
      </c>
      <c r="K95" s="185" t="s">
        <v>288</v>
      </c>
      <c r="L95" s="194" t="s">
        <v>276</v>
      </c>
    </row>
    <row r="96" spans="6:12" ht="15.75">
      <c r="F96" s="183" t="s">
        <v>400</v>
      </c>
      <c r="J96" s="185" t="s">
        <v>411</v>
      </c>
      <c r="K96" s="185" t="s">
        <v>288</v>
      </c>
      <c r="L96" s="194" t="s">
        <v>276</v>
      </c>
    </row>
    <row r="97" spans="6:12" ht="15.75">
      <c r="F97" s="183" t="s">
        <v>402</v>
      </c>
      <c r="J97" s="185" t="s">
        <v>412</v>
      </c>
      <c r="K97" s="185" t="s">
        <v>288</v>
      </c>
      <c r="L97" s="194" t="s">
        <v>276</v>
      </c>
    </row>
    <row r="98" spans="6:12" ht="15.75">
      <c r="F98" s="183" t="s">
        <v>404</v>
      </c>
      <c r="J98" s="185" t="s">
        <v>413</v>
      </c>
      <c r="K98" s="185" t="s">
        <v>288</v>
      </c>
      <c r="L98" s="194" t="s">
        <v>276</v>
      </c>
    </row>
    <row r="99" spans="10:12" ht="15">
      <c r="J99" s="185" t="s">
        <v>414</v>
      </c>
      <c r="K99" s="185" t="s">
        <v>288</v>
      </c>
      <c r="L99" s="194" t="s">
        <v>276</v>
      </c>
    </row>
    <row r="100" spans="1:12" ht="15">
      <c r="A100" s="181" t="s">
        <v>441</v>
      </c>
      <c r="J100" s="185" t="s">
        <v>0</v>
      </c>
      <c r="K100" s="185" t="s">
        <v>288</v>
      </c>
      <c r="L100" s="194" t="s">
        <v>276</v>
      </c>
    </row>
    <row r="101" spans="1:12" ht="15.75">
      <c r="A101" s="121" t="s">
        <v>535</v>
      </c>
      <c r="B101" s="121"/>
      <c r="J101" s="185" t="s">
        <v>415</v>
      </c>
      <c r="K101" s="185" t="s">
        <v>288</v>
      </c>
      <c r="L101" s="194" t="s">
        <v>276</v>
      </c>
    </row>
    <row r="102" spans="10:12" ht="15">
      <c r="J102" s="185"/>
      <c r="K102" s="185"/>
      <c r="L102" s="194"/>
    </row>
    <row r="103" spans="10:12" ht="15">
      <c r="J103" s="185" t="s">
        <v>416</v>
      </c>
      <c r="K103" s="185" t="s">
        <v>417</v>
      </c>
      <c r="L103" s="194" t="s">
        <v>333</v>
      </c>
    </row>
    <row r="104" spans="10:12" ht="15">
      <c r="J104" s="185" t="s">
        <v>418</v>
      </c>
      <c r="K104" s="185" t="s">
        <v>417</v>
      </c>
      <c r="L104" s="194" t="s">
        <v>289</v>
      </c>
    </row>
    <row r="105" spans="10:12" ht="15">
      <c r="J105" s="185" t="s">
        <v>419</v>
      </c>
      <c r="K105" s="185" t="s">
        <v>417</v>
      </c>
      <c r="L105" s="194" t="s">
        <v>276</v>
      </c>
    </row>
    <row r="106" spans="10:12" ht="15">
      <c r="J106" s="185" t="s">
        <v>420</v>
      </c>
      <c r="K106" s="185" t="s">
        <v>417</v>
      </c>
      <c r="L106" s="194" t="s">
        <v>276</v>
      </c>
    </row>
    <row r="107" spans="10:12" ht="15">
      <c r="J107" s="185" t="s">
        <v>420</v>
      </c>
      <c r="K107" s="185" t="s">
        <v>417</v>
      </c>
      <c r="L107" s="194" t="s">
        <v>276</v>
      </c>
    </row>
    <row r="108" spans="10:12" ht="15">
      <c r="J108" s="185" t="s">
        <v>421</v>
      </c>
      <c r="K108" s="185" t="s">
        <v>417</v>
      </c>
      <c r="L108" s="194" t="s">
        <v>276</v>
      </c>
    </row>
    <row r="109" spans="10:12" ht="15">
      <c r="J109" s="185" t="s">
        <v>421</v>
      </c>
      <c r="K109" s="185" t="s">
        <v>417</v>
      </c>
      <c r="L109" s="194" t="s">
        <v>276</v>
      </c>
    </row>
    <row r="110" spans="10:12" ht="15">
      <c r="J110" s="185" t="s">
        <v>422</v>
      </c>
      <c r="K110" s="185" t="s">
        <v>417</v>
      </c>
      <c r="L110" s="194" t="s">
        <v>289</v>
      </c>
    </row>
    <row r="111" spans="10:12" ht="15">
      <c r="J111" s="185" t="s">
        <v>423</v>
      </c>
      <c r="K111" s="185" t="s">
        <v>417</v>
      </c>
      <c r="L111" s="194" t="s">
        <v>276</v>
      </c>
    </row>
    <row r="112" spans="10:12" ht="15">
      <c r="J112" s="185" t="s">
        <v>424</v>
      </c>
      <c r="K112" s="185" t="s">
        <v>417</v>
      </c>
      <c r="L112" s="194" t="s">
        <v>289</v>
      </c>
    </row>
    <row r="113" spans="10:12" ht="15">
      <c r="J113" s="185" t="s">
        <v>425</v>
      </c>
      <c r="K113" s="185" t="s">
        <v>417</v>
      </c>
      <c r="L113" s="194" t="s">
        <v>333</v>
      </c>
    </row>
    <row r="114" spans="10:12" ht="15">
      <c r="J114" s="185" t="s">
        <v>426</v>
      </c>
      <c r="K114" s="185" t="s">
        <v>417</v>
      </c>
      <c r="L114" s="194" t="s">
        <v>289</v>
      </c>
    </row>
    <row r="115" spans="10:12" ht="15">
      <c r="J115" s="185" t="s">
        <v>494</v>
      </c>
      <c r="K115" s="185" t="s">
        <v>417</v>
      </c>
      <c r="L115" s="194" t="s">
        <v>289</v>
      </c>
    </row>
    <row r="116" spans="10:12" ht="15">
      <c r="J116" s="185" t="s">
        <v>427</v>
      </c>
      <c r="K116" s="185" t="s">
        <v>417</v>
      </c>
      <c r="L116" s="194" t="s">
        <v>333</v>
      </c>
    </row>
    <row r="117" spans="10:12" ht="15">
      <c r="J117" s="185" t="s">
        <v>428</v>
      </c>
      <c r="K117" s="185" t="s">
        <v>417</v>
      </c>
      <c r="L117" s="194" t="s">
        <v>276</v>
      </c>
    </row>
    <row r="118" spans="10:12" ht="15">
      <c r="J118" s="185" t="s">
        <v>429</v>
      </c>
      <c r="K118" s="185" t="s">
        <v>417</v>
      </c>
      <c r="L118" s="194" t="s">
        <v>333</v>
      </c>
    </row>
    <row r="119" spans="10:12" ht="15">
      <c r="J119" s="185" t="s">
        <v>430</v>
      </c>
      <c r="K119" s="185" t="s">
        <v>417</v>
      </c>
      <c r="L119" s="194" t="s">
        <v>276</v>
      </c>
    </row>
    <row r="120" spans="10:12" ht="15">
      <c r="J120" s="185" t="s">
        <v>431</v>
      </c>
      <c r="K120" s="185" t="s">
        <v>417</v>
      </c>
      <c r="L120" s="194" t="s">
        <v>289</v>
      </c>
    </row>
    <row r="121" spans="10:12" ht="15">
      <c r="J121" s="185" t="s">
        <v>432</v>
      </c>
      <c r="K121" s="185" t="s">
        <v>417</v>
      </c>
      <c r="L121" s="194" t="s">
        <v>289</v>
      </c>
    </row>
    <row r="122" spans="10:12" ht="15">
      <c r="J122" s="185" t="s">
        <v>433</v>
      </c>
      <c r="K122" s="185" t="s">
        <v>417</v>
      </c>
      <c r="L122" s="194" t="s">
        <v>289</v>
      </c>
    </row>
    <row r="123" spans="10:12" ht="15">
      <c r="J123" s="185" t="s">
        <v>434</v>
      </c>
      <c r="K123" s="185" t="s">
        <v>417</v>
      </c>
      <c r="L123" s="194" t="s">
        <v>276</v>
      </c>
    </row>
    <row r="124" spans="10:12" ht="15">
      <c r="J124" s="185" t="s">
        <v>435</v>
      </c>
      <c r="K124" s="185" t="s">
        <v>417</v>
      </c>
      <c r="L124" s="194" t="s">
        <v>276</v>
      </c>
    </row>
    <row r="126" spans="10:12" ht="15">
      <c r="J126" s="185" t="s">
        <v>436</v>
      </c>
      <c r="K126" s="185" t="s">
        <v>437</v>
      </c>
      <c r="L126" s="194" t="s">
        <v>276</v>
      </c>
    </row>
    <row r="127" spans="10:12" ht="15">
      <c r="J127" s="185" t="s">
        <v>438</v>
      </c>
      <c r="K127" s="185" t="s">
        <v>437</v>
      </c>
      <c r="L127" s="194" t="s">
        <v>276</v>
      </c>
    </row>
    <row r="128" spans="10:12" ht="15">
      <c r="J128" s="185" t="s">
        <v>439</v>
      </c>
      <c r="K128" s="185" t="s">
        <v>437</v>
      </c>
      <c r="L128" s="194" t="s">
        <v>276</v>
      </c>
    </row>
    <row r="129" spans="10:12" ht="15">
      <c r="J129" s="185" t="s">
        <v>440</v>
      </c>
      <c r="K129" s="185" t="s">
        <v>437</v>
      </c>
      <c r="L129" s="194" t="s">
        <v>276</v>
      </c>
    </row>
  </sheetData>
  <sheetProtection/>
  <mergeCells count="27">
    <mergeCell ref="I42:I43"/>
    <mergeCell ref="I45:I46"/>
    <mergeCell ref="G53:G54"/>
    <mergeCell ref="G56:G57"/>
    <mergeCell ref="G50:G51"/>
    <mergeCell ref="G45:G46"/>
    <mergeCell ref="C94:D94"/>
    <mergeCell ref="I8:I9"/>
    <mergeCell ref="I16:I17"/>
    <mergeCell ref="I19:I20"/>
    <mergeCell ref="I50:I51"/>
    <mergeCell ref="I53:I54"/>
    <mergeCell ref="I56:I57"/>
    <mergeCell ref="I39:I40"/>
    <mergeCell ref="G31:G32"/>
    <mergeCell ref="I31:I32"/>
    <mergeCell ref="G39:G40"/>
    <mergeCell ref="G42:G43"/>
    <mergeCell ref="G25:G26"/>
    <mergeCell ref="G28:G29"/>
    <mergeCell ref="I25:I26"/>
    <mergeCell ref="I28:I29"/>
    <mergeCell ref="C3:E3"/>
    <mergeCell ref="G8:G9"/>
    <mergeCell ref="G16:G17"/>
    <mergeCell ref="G19:G20"/>
    <mergeCell ref="G22:G23"/>
  </mergeCells>
  <dataValidations count="5">
    <dataValidation type="list" allowBlank="1" showInputMessage="1" showErrorMessage="1" promptTitle="Work Complete/Incomplete?" prompt="Please indicate whether the work has been completed or is on going." sqref="G56:G57 G8:G10 G16:G17 G19:G20 G22:G23 G25:G28 G34 G53:G54 G50:G51 G45:G46 G42:G43 G39:G40">
      <formula1>$N$2:$N$3</formula1>
    </dataValidation>
    <dataValidation type="list" allowBlank="1" showInputMessage="1" showErrorMessage="1" promptTitle="Financially Complete/Incomplete" prompt="Please indicate if the capital project is fully paid, if an invoice is expected or if there is a retention amount due to be paid after an agreed period." sqref="P52">
      <formula1>$N$2:$N$3</formula1>
    </dataValidation>
    <dataValidation type="list" allowBlank="1" showInputMessage="1" showErrorMessage="1" promptTitle="Financially Complete/Incomplete?" prompt="If the capital project is fully paid please indicate by choosing 'Complete' from the drop down box. &#10;If an invoice is expected or if there is an agreed retention to be paid please indicate by choosing 'Incomplete' from the box." sqref="I39:I40 I8:I9 I16:I17 I19:I20 I22:I23 I25:I34 I56:I57 I53:I54 I50:I51 I45:I46 I42:I43">
      <formula1>$N$2:$N$3</formula1>
    </dataValidation>
    <dataValidation type="list" allowBlank="1" showInputMessage="1" showErrorMessage="1" promptTitle="Financially Complete/Incomplete?" prompt="If the capital project is fully paid please indicate by choosing 'Complete' from the drop down box. &#10;If an invoice is expected or if there is an agreed retention to be paid please indicate by choosing 'Incomplete' from the drop box." sqref="I10">
      <formula1>$N$2:$N$3</formula1>
    </dataValidation>
    <dataValidation type="list" allowBlank="1" showInputMessage="1" showErrorMessage="1" sqref="G4">
      <formula1>$Q$4:$Q$6</formula1>
    </dataValidation>
  </dataValidations>
  <printOptions/>
  <pageMargins left="0.75" right="0.75" top="0.46" bottom="0.56" header="0.27" footer="0.25"/>
  <pageSetup fitToHeight="2" horizontalDpi="600" verticalDpi="600" orientation="landscape" paperSize="9" scale="54" r:id="rId3"/>
  <headerFooter alignWithMargins="0">
    <oddFooter>&amp;L&amp;9&amp;Z&amp;F&amp;R&amp;9&amp;D</oddFooter>
  </headerFooter>
  <rowBreaks count="1" manualBreakCount="1">
    <brk id="59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3"/>
  </sheetPr>
  <dimension ref="A1:K35"/>
  <sheetViews>
    <sheetView showGridLines="0" workbookViewId="0" topLeftCell="A1">
      <selection activeCell="A1" sqref="A1:H2"/>
    </sheetView>
  </sheetViews>
  <sheetFormatPr defaultColWidth="8.88671875" defaultRowHeight="15"/>
  <cols>
    <col min="8" max="8" width="16.5546875" style="0" customWidth="1"/>
  </cols>
  <sheetData>
    <row r="1" spans="1:8" ht="15">
      <c r="A1" s="306" t="s">
        <v>245</v>
      </c>
      <c r="B1" s="307"/>
      <c r="C1" s="307"/>
      <c r="D1" s="307"/>
      <c r="E1" s="307"/>
      <c r="F1" s="307"/>
      <c r="G1" s="307"/>
      <c r="H1" s="307"/>
    </row>
    <row r="2" spans="1:8" ht="15">
      <c r="A2" s="307"/>
      <c r="B2" s="307"/>
      <c r="C2" s="307"/>
      <c r="D2" s="307"/>
      <c r="E2" s="307"/>
      <c r="F2" s="307"/>
      <c r="G2" s="307"/>
      <c r="H2" s="307"/>
    </row>
    <row r="4" ht="15">
      <c r="A4" t="s">
        <v>246</v>
      </c>
    </row>
    <row r="6" spans="1:11" ht="15">
      <c r="A6" t="s">
        <v>477</v>
      </c>
      <c r="H6" s="83"/>
      <c r="I6" s="19"/>
      <c r="J6" s="19"/>
      <c r="K6" s="19"/>
    </row>
    <row r="7" spans="1:11" ht="15">
      <c r="A7" t="s">
        <v>478</v>
      </c>
      <c r="H7" s="83"/>
      <c r="I7" s="19"/>
      <c r="J7" s="19"/>
      <c r="K7" s="19"/>
    </row>
    <row r="8" ht="15">
      <c r="A8" t="s">
        <v>479</v>
      </c>
    </row>
    <row r="9" ht="15">
      <c r="A9" t="s">
        <v>480</v>
      </c>
    </row>
    <row r="12" ht="15">
      <c r="A12" s="120" t="s">
        <v>266</v>
      </c>
    </row>
    <row r="13" ht="15">
      <c r="A13" s="120" t="s">
        <v>265</v>
      </c>
    </row>
    <row r="15" ht="15.75">
      <c r="A15" s="15" t="s">
        <v>255</v>
      </c>
    </row>
    <row r="17" ht="15">
      <c r="A17" t="s">
        <v>247</v>
      </c>
    </row>
    <row r="18" ht="15">
      <c r="A18" t="s">
        <v>248</v>
      </c>
    </row>
    <row r="19" ht="15">
      <c r="A19" t="s">
        <v>249</v>
      </c>
    </row>
    <row r="21" ht="16.5" thickBot="1">
      <c r="A21" s="15" t="s">
        <v>250</v>
      </c>
    </row>
    <row r="22" spans="1:8" ht="15">
      <c r="A22" s="75" t="s">
        <v>522</v>
      </c>
      <c r="B22" s="76"/>
      <c r="C22" s="76"/>
      <c r="D22" s="76"/>
      <c r="E22" s="76"/>
      <c r="F22" s="76"/>
      <c r="G22" s="76"/>
      <c r="H22" s="77"/>
    </row>
    <row r="23" spans="1:8" ht="15">
      <c r="A23" s="78" t="s">
        <v>523</v>
      </c>
      <c r="B23" s="1"/>
      <c r="C23" s="1"/>
      <c r="D23" s="1"/>
      <c r="E23" s="1"/>
      <c r="F23" s="1"/>
      <c r="G23" s="1"/>
      <c r="H23" s="79"/>
    </row>
    <row r="24" spans="1:8" ht="15">
      <c r="A24" s="78" t="s">
        <v>524</v>
      </c>
      <c r="B24" s="1"/>
      <c r="C24" s="1"/>
      <c r="D24" s="1"/>
      <c r="E24" s="1"/>
      <c r="F24" s="1"/>
      <c r="G24" s="1"/>
      <c r="H24" s="79"/>
    </row>
    <row r="25" spans="1:8" ht="15.75" thickBot="1">
      <c r="A25" s="80" t="s">
        <v>260</v>
      </c>
      <c r="B25" s="81"/>
      <c r="C25" s="81"/>
      <c r="D25" s="81"/>
      <c r="E25" s="81"/>
      <c r="F25" s="81"/>
      <c r="G25" s="81"/>
      <c r="H25" s="82"/>
    </row>
    <row r="27" ht="16.5" thickBot="1">
      <c r="A27" s="15" t="s">
        <v>251</v>
      </c>
    </row>
    <row r="28" spans="1:8" ht="15">
      <c r="A28" s="75" t="s">
        <v>252</v>
      </c>
      <c r="B28" s="76"/>
      <c r="C28" s="76"/>
      <c r="D28" s="76"/>
      <c r="E28" s="76"/>
      <c r="F28" s="76"/>
      <c r="G28" s="76"/>
      <c r="H28" s="77"/>
    </row>
    <row r="29" spans="1:8" ht="15">
      <c r="A29" s="78" t="s">
        <v>525</v>
      </c>
      <c r="B29" s="1"/>
      <c r="C29" s="1"/>
      <c r="D29" s="1"/>
      <c r="E29" s="1"/>
      <c r="F29" s="1"/>
      <c r="G29" s="1"/>
      <c r="H29" s="79"/>
    </row>
    <row r="30" spans="1:8" ht="15">
      <c r="A30" s="78" t="s">
        <v>526</v>
      </c>
      <c r="B30" s="1"/>
      <c r="C30" s="1"/>
      <c r="D30" s="1"/>
      <c r="E30" s="1"/>
      <c r="F30" s="1"/>
      <c r="G30" s="1"/>
      <c r="H30" s="79"/>
    </row>
    <row r="31" spans="1:8" ht="15">
      <c r="A31" s="78" t="s">
        <v>527</v>
      </c>
      <c r="B31" s="1"/>
      <c r="C31" s="1"/>
      <c r="D31" s="1"/>
      <c r="E31" s="1"/>
      <c r="F31" s="1"/>
      <c r="G31" s="1"/>
      <c r="H31" s="79"/>
    </row>
    <row r="32" spans="1:8" ht="15.75" thickBot="1">
      <c r="A32" s="80" t="s">
        <v>259</v>
      </c>
      <c r="B32" s="81"/>
      <c r="C32" s="81"/>
      <c r="D32" s="81"/>
      <c r="E32" s="81"/>
      <c r="F32" s="81"/>
      <c r="G32" s="81"/>
      <c r="H32" s="82"/>
    </row>
    <row r="34" ht="15">
      <c r="A34" t="s">
        <v>253</v>
      </c>
    </row>
    <row r="35" ht="15">
      <c r="A35" t="s">
        <v>254</v>
      </c>
    </row>
  </sheetData>
  <sheetProtection/>
  <mergeCells count="1">
    <mergeCell ref="A1:H2"/>
  </mergeCells>
  <printOptions/>
  <pageMargins left="0.75" right="0.75" top="1" bottom="1" header="0.5" footer="0.5"/>
  <pageSetup horizontalDpi="600" verticalDpi="600" orientation="portrait" paperSize="9" scale="8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G118"/>
  <sheetViews>
    <sheetView workbookViewId="0" topLeftCell="A1">
      <pane xSplit="1" ySplit="2" topLeftCell="B85" activePane="bottomRight" state="frozen"/>
      <selection pane="topLeft" activeCell="H68" sqref="H68"/>
      <selection pane="topRight" activeCell="H68" sqref="H68"/>
      <selection pane="bottomLeft" activeCell="H68" sqref="H68"/>
      <selection pane="bottomRight" activeCell="A108" sqref="A108:IV108"/>
    </sheetView>
  </sheetViews>
  <sheetFormatPr defaultColWidth="8.88671875" defaultRowHeight="15"/>
  <cols>
    <col min="1" max="1" width="30.99609375" style="0" customWidth="1"/>
    <col min="2" max="2" width="8.3359375" style="0" customWidth="1"/>
    <col min="3" max="3" width="8.88671875" style="19" customWidth="1"/>
  </cols>
  <sheetData>
    <row r="1" spans="1:3" ht="21" customHeight="1">
      <c r="A1" s="9"/>
      <c r="B1" s="6"/>
      <c r="C1" s="17"/>
    </row>
    <row r="2" spans="1:3" ht="33.75" customHeight="1">
      <c r="A2" s="86" t="s">
        <v>41</v>
      </c>
      <c r="B2" s="84" t="s">
        <v>261</v>
      </c>
      <c r="C2" s="85" t="s">
        <v>43</v>
      </c>
    </row>
    <row r="3" spans="1:3" ht="16.5" customHeight="1">
      <c r="A3" s="6"/>
      <c r="B3" s="6"/>
      <c r="C3" s="10"/>
    </row>
    <row r="4" spans="1:3" ht="16.5" customHeight="1">
      <c r="A4" s="58" t="s">
        <v>44</v>
      </c>
      <c r="B4" s="22">
        <v>1000</v>
      </c>
      <c r="C4" s="14">
        <v>10130</v>
      </c>
    </row>
    <row r="5" spans="1:3" ht="16.5" customHeight="1">
      <c r="A5" s="58" t="s">
        <v>3</v>
      </c>
      <c r="B5" s="22">
        <v>1001</v>
      </c>
      <c r="C5" s="14">
        <v>10131</v>
      </c>
    </row>
    <row r="6" spans="1:3" ht="16.5" customHeight="1">
      <c r="A6" s="58" t="s">
        <v>163</v>
      </c>
      <c r="B6" s="22">
        <v>1002</v>
      </c>
      <c r="C6" s="14">
        <v>10132</v>
      </c>
    </row>
    <row r="7" spans="1:3" ht="16.5" customHeight="1">
      <c r="A7" s="58" t="s">
        <v>164</v>
      </c>
      <c r="B7" s="22">
        <v>1003</v>
      </c>
      <c r="C7" s="14">
        <v>10133</v>
      </c>
    </row>
    <row r="8" spans="1:3" ht="16.5" customHeight="1">
      <c r="A8" s="58"/>
      <c r="B8" s="22"/>
      <c r="C8" s="14"/>
    </row>
    <row r="9" spans="1:3" ht="16.5" customHeight="1">
      <c r="A9" s="23" t="s">
        <v>258</v>
      </c>
      <c r="B9" s="23">
        <v>3520</v>
      </c>
      <c r="C9" s="66">
        <v>11094</v>
      </c>
    </row>
    <row r="10" spans="1:3" ht="16.5" customHeight="1">
      <c r="A10" s="23" t="s">
        <v>45</v>
      </c>
      <c r="B10" s="23">
        <v>3317</v>
      </c>
      <c r="C10" s="66">
        <v>10042</v>
      </c>
    </row>
    <row r="11" spans="1:3" ht="16.5" customHeight="1">
      <c r="A11" s="23" t="s">
        <v>46</v>
      </c>
      <c r="B11" s="23">
        <v>3300</v>
      </c>
      <c r="C11" s="66">
        <v>10040</v>
      </c>
    </row>
    <row r="12" spans="1:3" ht="16.5" customHeight="1">
      <c r="A12" s="23" t="s">
        <v>47</v>
      </c>
      <c r="B12" s="23">
        <v>3500</v>
      </c>
      <c r="C12" s="66">
        <v>10043</v>
      </c>
    </row>
    <row r="13" spans="1:3" ht="16.5" customHeight="1">
      <c r="A13" s="23" t="s">
        <v>48</v>
      </c>
      <c r="B13" s="23">
        <v>3514</v>
      </c>
      <c r="C13" s="66">
        <v>10117</v>
      </c>
    </row>
    <row r="14" spans="1:3" ht="16.5" customHeight="1">
      <c r="A14" s="23" t="s">
        <v>50</v>
      </c>
      <c r="B14" s="23">
        <v>2002</v>
      </c>
      <c r="C14" s="66">
        <v>10044</v>
      </c>
    </row>
    <row r="15" spans="1:3" ht="16.5" customHeight="1">
      <c r="A15" s="23" t="s">
        <v>1</v>
      </c>
      <c r="B15" s="23">
        <v>2079</v>
      </c>
      <c r="C15" s="66">
        <v>10128</v>
      </c>
    </row>
    <row r="16" spans="1:3" ht="16.5" customHeight="1">
      <c r="A16" s="23" t="s">
        <v>51</v>
      </c>
      <c r="B16" s="23">
        <v>2003</v>
      </c>
      <c r="C16" s="66">
        <v>10045</v>
      </c>
    </row>
    <row r="17" spans="1:3" ht="16.5" customHeight="1">
      <c r="A17" s="23" t="s">
        <v>52</v>
      </c>
      <c r="B17" s="23">
        <v>3511</v>
      </c>
      <c r="C17" s="66">
        <v>10115</v>
      </c>
    </row>
    <row r="18" spans="1:7" ht="16.5" customHeight="1">
      <c r="A18" s="23" t="s">
        <v>2</v>
      </c>
      <c r="B18" s="23">
        <v>3519</v>
      </c>
      <c r="C18" s="66">
        <v>10134</v>
      </c>
      <c r="D18" s="13"/>
      <c r="E18" s="13"/>
      <c r="F18" s="13"/>
      <c r="G18" s="13"/>
    </row>
    <row r="19" spans="1:3" ht="16.5" customHeight="1">
      <c r="A19" s="23" t="s">
        <v>53</v>
      </c>
      <c r="B19" s="23">
        <v>2008</v>
      </c>
      <c r="C19" s="66">
        <v>10047</v>
      </c>
    </row>
    <row r="20" spans="1:3" ht="16.5" customHeight="1">
      <c r="A20" s="23" t="s">
        <v>54</v>
      </c>
      <c r="B20" s="23">
        <v>2007</v>
      </c>
      <c r="C20" s="66">
        <v>10046</v>
      </c>
    </row>
    <row r="21" spans="1:3" ht="16.5" customHeight="1">
      <c r="A21" s="23" t="s">
        <v>55</v>
      </c>
      <c r="B21" s="23">
        <v>2009</v>
      </c>
      <c r="C21" s="66">
        <v>10048</v>
      </c>
    </row>
    <row r="22" spans="1:3" ht="16.5" customHeight="1">
      <c r="A22" s="23" t="s">
        <v>56</v>
      </c>
      <c r="B22" s="23">
        <v>2067</v>
      </c>
      <c r="C22" s="66">
        <v>10118</v>
      </c>
    </row>
    <row r="23" spans="1:3" ht="16.5" customHeight="1">
      <c r="A23" s="23" t="s">
        <v>57</v>
      </c>
      <c r="B23" s="23">
        <v>2010</v>
      </c>
      <c r="C23" s="66">
        <v>10049</v>
      </c>
    </row>
    <row r="24" spans="1:3" ht="16.5" customHeight="1">
      <c r="A24" s="23" t="s">
        <v>58</v>
      </c>
      <c r="B24" s="23">
        <v>3302</v>
      </c>
      <c r="C24" s="66">
        <v>10050</v>
      </c>
    </row>
    <row r="25" spans="1:3" ht="16.5" customHeight="1">
      <c r="A25" s="23" t="s">
        <v>59</v>
      </c>
      <c r="B25" s="23">
        <v>2011</v>
      </c>
      <c r="C25" s="66">
        <v>10051</v>
      </c>
    </row>
    <row r="26" spans="1:3" ht="16.5" customHeight="1">
      <c r="A26" s="23" t="s">
        <v>227</v>
      </c>
      <c r="B26" s="23">
        <v>3522</v>
      </c>
      <c r="C26" s="66">
        <v>10953</v>
      </c>
    </row>
    <row r="27" spans="1:3" ht="16.5" customHeight="1">
      <c r="A27" s="23" t="s">
        <v>60</v>
      </c>
      <c r="B27" s="23">
        <v>2014</v>
      </c>
      <c r="C27" s="66">
        <v>10054</v>
      </c>
    </row>
    <row r="28" spans="1:3" ht="16.5" customHeight="1">
      <c r="A28" s="23" t="s">
        <v>61</v>
      </c>
      <c r="B28" s="23">
        <v>2015</v>
      </c>
      <c r="C28" s="66">
        <v>10055</v>
      </c>
    </row>
    <row r="29" spans="1:3" ht="16.5" customHeight="1">
      <c r="A29" s="23" t="s">
        <v>62</v>
      </c>
      <c r="B29" s="23">
        <v>2016</v>
      </c>
      <c r="C29" s="66">
        <v>10056</v>
      </c>
    </row>
    <row r="30" spans="1:3" ht="16.5" customHeight="1">
      <c r="A30" s="23" t="s">
        <v>63</v>
      </c>
      <c r="B30" s="23">
        <v>2017</v>
      </c>
      <c r="C30" s="66">
        <v>10057</v>
      </c>
    </row>
    <row r="31" spans="1:3" ht="16.5" customHeight="1">
      <c r="A31" s="23" t="s">
        <v>64</v>
      </c>
      <c r="B31" s="23">
        <v>2073</v>
      </c>
      <c r="C31" s="66">
        <v>10083</v>
      </c>
    </row>
    <row r="32" spans="1:3" ht="16.5" customHeight="1">
      <c r="A32" s="23" t="s">
        <v>65</v>
      </c>
      <c r="B32" s="23">
        <v>2019</v>
      </c>
      <c r="C32" s="66">
        <v>10059</v>
      </c>
    </row>
    <row r="33" spans="1:3" ht="16.5" customHeight="1">
      <c r="A33" s="67" t="s">
        <v>66</v>
      </c>
      <c r="B33" s="68">
        <v>2018</v>
      </c>
      <c r="C33" s="69">
        <v>10058</v>
      </c>
    </row>
    <row r="34" spans="1:3" ht="16.5" customHeight="1">
      <c r="A34" s="68" t="s">
        <v>67</v>
      </c>
      <c r="B34" s="68">
        <v>2021</v>
      </c>
      <c r="C34" s="69">
        <v>10061</v>
      </c>
    </row>
    <row r="35" spans="1:3" ht="16.5" customHeight="1">
      <c r="A35" s="68" t="s">
        <v>68</v>
      </c>
      <c r="B35" s="68">
        <v>5200</v>
      </c>
      <c r="C35" s="69">
        <v>10060</v>
      </c>
    </row>
    <row r="36" spans="1:3" ht="16.5" customHeight="1">
      <c r="A36" s="68" t="s">
        <v>69</v>
      </c>
      <c r="B36" s="68">
        <v>2023</v>
      </c>
      <c r="C36" s="69">
        <v>10063</v>
      </c>
    </row>
    <row r="37" spans="1:3" ht="16.5" customHeight="1">
      <c r="A37" s="68" t="s">
        <v>528</v>
      </c>
      <c r="B37" s="68">
        <v>3524</v>
      </c>
      <c r="C37" s="69">
        <v>11278</v>
      </c>
    </row>
    <row r="38" spans="1:3" ht="16.5" customHeight="1">
      <c r="A38" s="68" t="s">
        <v>70</v>
      </c>
      <c r="B38" s="68">
        <v>2022</v>
      </c>
      <c r="C38" s="69">
        <v>10062</v>
      </c>
    </row>
    <row r="39" spans="1:3" ht="16.5" customHeight="1">
      <c r="A39" s="68" t="s">
        <v>71</v>
      </c>
      <c r="B39" s="68">
        <v>2024</v>
      </c>
      <c r="C39" s="69">
        <v>10064</v>
      </c>
    </row>
    <row r="40" spans="1:3" ht="16.5" customHeight="1">
      <c r="A40" s="68" t="s">
        <v>72</v>
      </c>
      <c r="B40" s="68">
        <v>2025</v>
      </c>
      <c r="C40" s="69">
        <v>10065</v>
      </c>
    </row>
    <row r="41" spans="1:3" ht="16.5" customHeight="1">
      <c r="A41" s="68" t="s">
        <v>73</v>
      </c>
      <c r="B41" s="68">
        <v>2026</v>
      </c>
      <c r="C41" s="69">
        <v>10066</v>
      </c>
    </row>
    <row r="42" spans="1:3" ht="16.5" customHeight="1">
      <c r="A42" s="68" t="s">
        <v>74</v>
      </c>
      <c r="B42" s="68">
        <v>2028</v>
      </c>
      <c r="C42" s="69">
        <v>10068</v>
      </c>
    </row>
    <row r="43" spans="1:3" ht="16.5" customHeight="1">
      <c r="A43" s="68" t="s">
        <v>75</v>
      </c>
      <c r="B43" s="68">
        <v>2027</v>
      </c>
      <c r="C43" s="69">
        <v>10067</v>
      </c>
    </row>
    <row r="44" spans="1:3" ht="16.5" customHeight="1">
      <c r="A44" s="68" t="s">
        <v>76</v>
      </c>
      <c r="B44" s="68">
        <v>2029</v>
      </c>
      <c r="C44" s="69">
        <v>10069</v>
      </c>
    </row>
    <row r="45" spans="1:3" ht="16.5" customHeight="1">
      <c r="A45" s="68" t="s">
        <v>77</v>
      </c>
      <c r="B45" s="68">
        <v>2030</v>
      </c>
      <c r="C45" s="69">
        <v>10070</v>
      </c>
    </row>
    <row r="46" spans="1:3" ht="16.5" customHeight="1">
      <c r="A46" s="68" t="s">
        <v>78</v>
      </c>
      <c r="B46" s="68">
        <v>3516</v>
      </c>
      <c r="C46" s="69">
        <v>10121</v>
      </c>
    </row>
    <row r="47" spans="1:3" ht="16.5" customHeight="1">
      <c r="A47" s="68" t="s">
        <v>79</v>
      </c>
      <c r="B47" s="68">
        <v>2031</v>
      </c>
      <c r="C47" s="69">
        <v>10071</v>
      </c>
    </row>
    <row r="48" spans="1:3" ht="16.5" customHeight="1">
      <c r="A48" s="68" t="s">
        <v>80</v>
      </c>
      <c r="B48" s="68">
        <v>2032</v>
      </c>
      <c r="C48" s="69">
        <v>10072</v>
      </c>
    </row>
    <row r="49" spans="1:3" ht="16.5" customHeight="1">
      <c r="A49" s="68" t="s">
        <v>81</v>
      </c>
      <c r="B49" s="68">
        <v>3304</v>
      </c>
      <c r="C49" s="69">
        <v>10073</v>
      </c>
    </row>
    <row r="50" spans="1:3" ht="16.5" customHeight="1">
      <c r="A50" s="68" t="s">
        <v>82</v>
      </c>
      <c r="B50" s="68">
        <v>2074</v>
      </c>
      <c r="C50" s="69">
        <v>10122</v>
      </c>
    </row>
    <row r="51" spans="1:3" ht="16.5" customHeight="1">
      <c r="A51" s="68" t="s">
        <v>83</v>
      </c>
      <c r="B51" s="68">
        <v>3515</v>
      </c>
      <c r="C51" s="69">
        <v>10106</v>
      </c>
    </row>
    <row r="52" spans="1:3" ht="16.5" customHeight="1">
      <c r="A52" s="68" t="s">
        <v>84</v>
      </c>
      <c r="B52" s="68">
        <v>2036</v>
      </c>
      <c r="C52" s="69">
        <v>10074</v>
      </c>
    </row>
    <row r="53" spans="1:3" ht="16.5" customHeight="1">
      <c r="A53" s="68" t="s">
        <v>85</v>
      </c>
      <c r="B53" s="68">
        <v>2037</v>
      </c>
      <c r="C53" s="69">
        <v>10075</v>
      </c>
    </row>
    <row r="54" spans="1:3" ht="16.5" customHeight="1">
      <c r="A54" s="68" t="s">
        <v>257</v>
      </c>
      <c r="B54" s="68">
        <v>3523</v>
      </c>
      <c r="C54" s="69">
        <v>11093</v>
      </c>
    </row>
    <row r="55" spans="1:3" ht="16.5" customHeight="1">
      <c r="A55" s="68" t="s">
        <v>88</v>
      </c>
      <c r="B55" s="68">
        <v>5948</v>
      </c>
      <c r="C55" s="69">
        <v>10125</v>
      </c>
    </row>
    <row r="56" spans="1:3" ht="16.5" customHeight="1">
      <c r="A56" s="68" t="s">
        <v>89</v>
      </c>
      <c r="B56" s="68">
        <v>5949</v>
      </c>
      <c r="C56" s="69">
        <v>10126</v>
      </c>
    </row>
    <row r="57" spans="1:3" ht="16.5" customHeight="1">
      <c r="A57" s="68" t="s">
        <v>90</v>
      </c>
      <c r="B57" s="68">
        <v>3513</v>
      </c>
      <c r="C57" s="69">
        <v>10114</v>
      </c>
    </row>
    <row r="58" spans="1:3" ht="16.5" customHeight="1">
      <c r="A58" s="68" t="s">
        <v>91</v>
      </c>
      <c r="B58" s="68">
        <v>3305</v>
      </c>
      <c r="C58" s="69">
        <v>10078</v>
      </c>
    </row>
    <row r="59" spans="1:3" ht="16.5" customHeight="1">
      <c r="A59" s="68" t="s">
        <v>92</v>
      </c>
      <c r="B59" s="68">
        <v>2042</v>
      </c>
      <c r="C59" s="69">
        <v>10079</v>
      </c>
    </row>
    <row r="60" spans="1:3" ht="16.5" customHeight="1">
      <c r="A60" s="68" t="s">
        <v>93</v>
      </c>
      <c r="B60" s="68">
        <v>2044</v>
      </c>
      <c r="C60" s="69">
        <v>10081</v>
      </c>
    </row>
    <row r="61" spans="1:3" ht="16.5" customHeight="1">
      <c r="A61" s="68" t="s">
        <v>94</v>
      </c>
      <c r="B61" s="68">
        <v>2043</v>
      </c>
      <c r="C61" s="69">
        <v>10080</v>
      </c>
    </row>
    <row r="62" spans="1:3" ht="16.5" customHeight="1">
      <c r="A62" s="68" t="s">
        <v>95</v>
      </c>
      <c r="B62" s="68">
        <v>2045</v>
      </c>
      <c r="C62" s="69">
        <v>10082</v>
      </c>
    </row>
    <row r="63" spans="1:3" ht="16.5" customHeight="1">
      <c r="A63" s="68" t="s">
        <v>96</v>
      </c>
      <c r="B63" s="68">
        <v>2077</v>
      </c>
      <c r="C63" s="69">
        <v>10127</v>
      </c>
    </row>
    <row r="64" spans="1:3" ht="16.5" customHeight="1">
      <c r="A64" s="68" t="s">
        <v>97</v>
      </c>
      <c r="B64" s="68">
        <v>5201</v>
      </c>
      <c r="C64" s="69">
        <v>10084</v>
      </c>
    </row>
    <row r="65" spans="1:3" ht="16.5" customHeight="1">
      <c r="A65" s="68" t="s">
        <v>98</v>
      </c>
      <c r="B65" s="68">
        <v>3501</v>
      </c>
      <c r="C65" s="69">
        <v>10085</v>
      </c>
    </row>
    <row r="66" spans="1:3" ht="16.5" customHeight="1">
      <c r="A66" s="68" t="s">
        <v>99</v>
      </c>
      <c r="B66" s="68">
        <v>2078</v>
      </c>
      <c r="C66" s="69">
        <v>10129</v>
      </c>
    </row>
    <row r="67" spans="1:3" ht="16.5" customHeight="1">
      <c r="A67" s="68" t="s">
        <v>100</v>
      </c>
      <c r="B67" s="68">
        <v>2000</v>
      </c>
      <c r="C67" s="69">
        <v>10120</v>
      </c>
    </row>
    <row r="68" spans="1:3" ht="16.5" customHeight="1">
      <c r="A68" s="68" t="s">
        <v>101</v>
      </c>
      <c r="B68" s="68">
        <v>2071</v>
      </c>
      <c r="C68" s="69">
        <v>10119</v>
      </c>
    </row>
    <row r="69" spans="1:3" ht="16.5" customHeight="1">
      <c r="A69" s="68" t="s">
        <v>102</v>
      </c>
      <c r="B69" s="68">
        <v>2072</v>
      </c>
      <c r="C69" s="69">
        <v>10086</v>
      </c>
    </row>
    <row r="70" spans="1:3" ht="16.5" customHeight="1">
      <c r="A70" s="68" t="s">
        <v>103</v>
      </c>
      <c r="B70" s="68">
        <v>3512</v>
      </c>
      <c r="C70" s="69">
        <v>10112</v>
      </c>
    </row>
    <row r="71" spans="1:3" ht="16.5" customHeight="1">
      <c r="A71" s="68" t="s">
        <v>104</v>
      </c>
      <c r="B71" s="68">
        <v>3510</v>
      </c>
      <c r="C71" s="69">
        <v>10110</v>
      </c>
    </row>
    <row r="72" spans="1:3" ht="16.5" customHeight="1">
      <c r="A72" s="68" t="s">
        <v>105</v>
      </c>
      <c r="B72" s="68">
        <v>3502</v>
      </c>
      <c r="C72" s="69">
        <v>10087</v>
      </c>
    </row>
    <row r="73" spans="1:3" ht="16.5" customHeight="1">
      <c r="A73" s="68" t="s">
        <v>106</v>
      </c>
      <c r="B73" s="68">
        <v>3315</v>
      </c>
      <c r="C73" s="69">
        <v>10099</v>
      </c>
    </row>
    <row r="74" spans="1:3" ht="16.5" customHeight="1">
      <c r="A74" s="68" t="s">
        <v>107</v>
      </c>
      <c r="B74" s="68">
        <v>3504</v>
      </c>
      <c r="C74" s="69">
        <v>10088</v>
      </c>
    </row>
    <row r="75" spans="1:3" ht="16.5" customHeight="1">
      <c r="A75" s="68" t="s">
        <v>108</v>
      </c>
      <c r="B75" s="68">
        <v>3307</v>
      </c>
      <c r="C75" s="69">
        <v>10089</v>
      </c>
    </row>
    <row r="76" spans="1:3" ht="16.5" customHeight="1">
      <c r="A76" s="68" t="s">
        <v>109</v>
      </c>
      <c r="B76" s="68">
        <v>3309</v>
      </c>
      <c r="C76" s="69">
        <v>10116</v>
      </c>
    </row>
    <row r="77" spans="1:3" ht="16.5" customHeight="1">
      <c r="A77" s="68" t="s">
        <v>110</v>
      </c>
      <c r="B77" s="68">
        <v>3508</v>
      </c>
      <c r="C77" s="69">
        <v>10111</v>
      </c>
    </row>
    <row r="78" spans="1:3" ht="16.5" customHeight="1">
      <c r="A78" s="68" t="s">
        <v>111</v>
      </c>
      <c r="B78" s="68">
        <v>3509</v>
      </c>
      <c r="C78" s="69">
        <v>10107</v>
      </c>
    </row>
    <row r="79" spans="1:3" ht="16.5" customHeight="1">
      <c r="A79" s="68" t="s">
        <v>112</v>
      </c>
      <c r="B79" s="68">
        <v>3521</v>
      </c>
      <c r="C79" s="69">
        <v>10698</v>
      </c>
    </row>
    <row r="80" spans="1:3" ht="16.5" customHeight="1">
      <c r="A80" s="68" t="s">
        <v>113</v>
      </c>
      <c r="B80" s="68">
        <v>3312</v>
      </c>
      <c r="C80" s="69">
        <v>10093</v>
      </c>
    </row>
    <row r="81" spans="1:3" ht="16.5" customHeight="1">
      <c r="A81" s="68" t="s">
        <v>114</v>
      </c>
      <c r="B81" s="68">
        <v>3311</v>
      </c>
      <c r="C81" s="69">
        <v>10092</v>
      </c>
    </row>
    <row r="82" spans="1:3" ht="16.5" customHeight="1">
      <c r="A82" s="68" t="s">
        <v>115</v>
      </c>
      <c r="B82" s="68">
        <v>3313</v>
      </c>
      <c r="C82" s="69">
        <v>10094</v>
      </c>
    </row>
    <row r="83" spans="1:3" ht="16.5" customHeight="1">
      <c r="A83" s="68" t="s">
        <v>116</v>
      </c>
      <c r="B83" s="68">
        <v>3314</v>
      </c>
      <c r="C83" s="69">
        <v>10095</v>
      </c>
    </row>
    <row r="84" spans="1:3" ht="16.5" customHeight="1">
      <c r="A84" s="68" t="s">
        <v>117</v>
      </c>
      <c r="B84" s="68">
        <v>3507</v>
      </c>
      <c r="C84" s="69">
        <v>10108</v>
      </c>
    </row>
    <row r="85" spans="1:3" ht="16.5" customHeight="1">
      <c r="A85" s="68" t="s">
        <v>118</v>
      </c>
      <c r="B85" s="68">
        <v>3506</v>
      </c>
      <c r="C85" s="69">
        <v>10096</v>
      </c>
    </row>
    <row r="86" spans="1:3" ht="16.5" customHeight="1">
      <c r="A86" s="68" t="s">
        <v>119</v>
      </c>
      <c r="B86" s="68">
        <v>2052</v>
      </c>
      <c r="C86" s="69">
        <v>10098</v>
      </c>
    </row>
    <row r="87" spans="1:3" ht="16.5" customHeight="1">
      <c r="A87" s="68" t="s">
        <v>120</v>
      </c>
      <c r="B87" s="68">
        <v>2070</v>
      </c>
      <c r="C87" s="69">
        <v>10097</v>
      </c>
    </row>
    <row r="88" spans="1:3" ht="16.5" customHeight="1">
      <c r="A88" s="68" t="s">
        <v>121</v>
      </c>
      <c r="B88" s="68">
        <v>3316</v>
      </c>
      <c r="C88" s="69">
        <v>10100</v>
      </c>
    </row>
    <row r="89" spans="1:3" ht="16.5" customHeight="1">
      <c r="A89" s="68" t="s">
        <v>122</v>
      </c>
      <c r="B89" s="68">
        <v>2055</v>
      </c>
      <c r="C89" s="69">
        <v>10101</v>
      </c>
    </row>
    <row r="90" spans="1:3" ht="16.5" customHeight="1">
      <c r="A90" s="68" t="s">
        <v>123</v>
      </c>
      <c r="B90" s="68">
        <v>2057</v>
      </c>
      <c r="C90" s="69">
        <v>10103</v>
      </c>
    </row>
    <row r="91" spans="1:3" ht="16.5" customHeight="1">
      <c r="A91" s="68" t="s">
        <v>124</v>
      </c>
      <c r="B91" s="68">
        <v>2056</v>
      </c>
      <c r="C91" s="69">
        <v>10102</v>
      </c>
    </row>
    <row r="92" spans="1:3" ht="16.5" customHeight="1">
      <c r="A92" s="68" t="s">
        <v>125</v>
      </c>
      <c r="B92" s="68">
        <v>2076</v>
      </c>
      <c r="C92" s="69">
        <v>10124</v>
      </c>
    </row>
    <row r="93" spans="1:3" ht="16.5" customHeight="1">
      <c r="A93" s="68" t="s">
        <v>126</v>
      </c>
      <c r="B93" s="68">
        <v>2060</v>
      </c>
      <c r="C93" s="69">
        <v>10105</v>
      </c>
    </row>
    <row r="94" spans="1:3" ht="16.5" customHeight="1">
      <c r="A94" s="68" t="s">
        <v>0</v>
      </c>
      <c r="B94" s="68">
        <v>3518</v>
      </c>
      <c r="C94" s="69">
        <v>10123</v>
      </c>
    </row>
    <row r="95" spans="1:3" ht="16.5" customHeight="1">
      <c r="A95" s="68" t="s">
        <v>127</v>
      </c>
      <c r="B95" s="68">
        <v>2054</v>
      </c>
      <c r="C95" s="69">
        <v>10109</v>
      </c>
    </row>
    <row r="96" spans="1:3" ht="16.5" customHeight="1">
      <c r="A96" s="68"/>
      <c r="B96" s="68"/>
      <c r="C96" s="69"/>
    </row>
    <row r="97" spans="1:3" ht="16.5" customHeight="1">
      <c r="A97" s="68" t="s">
        <v>129</v>
      </c>
      <c r="B97" s="68">
        <v>5408</v>
      </c>
      <c r="C97" s="69">
        <v>10137</v>
      </c>
    </row>
    <row r="98" spans="1:3" ht="16.5" customHeight="1">
      <c r="A98" s="68" t="s">
        <v>130</v>
      </c>
      <c r="B98" s="68">
        <v>4211</v>
      </c>
      <c r="C98" s="69">
        <v>10151</v>
      </c>
    </row>
    <row r="99" spans="1:3" ht="16.5" customHeight="1">
      <c r="A99" s="68" t="s">
        <v>132</v>
      </c>
      <c r="B99" s="68">
        <v>4210</v>
      </c>
      <c r="C99" s="69">
        <v>10152</v>
      </c>
    </row>
    <row r="100" spans="1:3" ht="16.5" customHeight="1">
      <c r="A100" s="68" t="s">
        <v>133</v>
      </c>
      <c r="B100" s="68">
        <v>4212</v>
      </c>
      <c r="C100" s="69">
        <v>10153</v>
      </c>
    </row>
    <row r="101" spans="1:3" ht="16.5" customHeight="1">
      <c r="A101" s="68" t="s">
        <v>134</v>
      </c>
      <c r="B101" s="68">
        <v>5405</v>
      </c>
      <c r="C101" s="69">
        <v>10145</v>
      </c>
    </row>
    <row r="102" spans="1:3" ht="16.5" customHeight="1">
      <c r="A102" s="68" t="s">
        <v>135</v>
      </c>
      <c r="B102" s="68">
        <v>4003</v>
      </c>
      <c r="C102" s="69">
        <v>10139</v>
      </c>
    </row>
    <row r="103" spans="1:3" ht="16.5" customHeight="1">
      <c r="A103" s="68" t="s">
        <v>136</v>
      </c>
      <c r="B103" s="68">
        <v>5409</v>
      </c>
      <c r="C103" s="69">
        <v>10146</v>
      </c>
    </row>
    <row r="104" spans="1:3" ht="16.5" customHeight="1">
      <c r="A104" s="68" t="s">
        <v>137</v>
      </c>
      <c r="B104" s="68">
        <v>5400</v>
      </c>
      <c r="C104" s="69">
        <v>10150</v>
      </c>
    </row>
    <row r="105" spans="1:3" ht="16.5" customHeight="1">
      <c r="A105" s="68" t="s">
        <v>138</v>
      </c>
      <c r="B105" s="68">
        <v>4752</v>
      </c>
      <c r="C105" s="69">
        <v>10147</v>
      </c>
    </row>
    <row r="106" spans="1:3" ht="16.5" customHeight="1">
      <c r="A106" s="68" t="s">
        <v>139</v>
      </c>
      <c r="B106" s="68">
        <v>5402</v>
      </c>
      <c r="C106" s="69">
        <v>10140</v>
      </c>
    </row>
    <row r="107" spans="1:3" ht="16.5" customHeight="1">
      <c r="A107" s="68" t="s">
        <v>140</v>
      </c>
      <c r="B107" s="68">
        <v>4208</v>
      </c>
      <c r="C107" s="69">
        <v>10154</v>
      </c>
    </row>
    <row r="108" spans="1:3" ht="16.5" customHeight="1">
      <c r="A108" s="68" t="s">
        <v>142</v>
      </c>
      <c r="B108" s="68">
        <v>4009</v>
      </c>
      <c r="C108" s="69">
        <v>10141</v>
      </c>
    </row>
    <row r="109" spans="1:3" ht="16.5" customHeight="1">
      <c r="A109" s="68" t="s">
        <v>143</v>
      </c>
      <c r="B109" s="68">
        <v>5407</v>
      </c>
      <c r="C109" s="69">
        <v>10142</v>
      </c>
    </row>
    <row r="110" spans="1:3" ht="16.5" customHeight="1">
      <c r="A110" s="68" t="s">
        <v>228</v>
      </c>
      <c r="B110" s="68">
        <v>5403</v>
      </c>
      <c r="C110" s="69">
        <v>10143</v>
      </c>
    </row>
    <row r="111" spans="1:3" ht="16.5" customHeight="1">
      <c r="A111" s="68" t="s">
        <v>144</v>
      </c>
      <c r="B111" s="68">
        <v>5404</v>
      </c>
      <c r="C111" s="69">
        <v>10148</v>
      </c>
    </row>
    <row r="112" spans="1:3" ht="16.5" customHeight="1">
      <c r="A112" s="68" t="s">
        <v>145</v>
      </c>
      <c r="B112" s="68">
        <v>4012</v>
      </c>
      <c r="C112" s="69">
        <v>10144</v>
      </c>
    </row>
    <row r="113" spans="1:3" ht="16.5" customHeight="1">
      <c r="A113" s="68" t="s">
        <v>272</v>
      </c>
      <c r="B113" s="68">
        <v>5427</v>
      </c>
      <c r="C113" s="69">
        <v>11174</v>
      </c>
    </row>
    <row r="114" spans="1:3" ht="16.5" customHeight="1">
      <c r="A114" s="23" t="s">
        <v>149</v>
      </c>
      <c r="B114" s="23">
        <v>7010</v>
      </c>
      <c r="C114" s="66">
        <v>10159</v>
      </c>
    </row>
    <row r="115" spans="1:3" ht="16.5" customHeight="1">
      <c r="A115" s="23" t="s">
        <v>147</v>
      </c>
      <c r="B115" s="23">
        <v>7005</v>
      </c>
      <c r="C115" s="66">
        <v>10157</v>
      </c>
    </row>
    <row r="116" spans="1:3" ht="16.5" customHeight="1">
      <c r="A116" s="23" t="s">
        <v>146</v>
      </c>
      <c r="B116" s="23">
        <v>7000</v>
      </c>
      <c r="C116" s="66">
        <v>10156</v>
      </c>
    </row>
    <row r="117" spans="1:3" ht="16.5" customHeight="1">
      <c r="A117" s="23" t="s">
        <v>148</v>
      </c>
      <c r="B117" s="23">
        <v>7009</v>
      </c>
      <c r="C117" s="66">
        <v>10158</v>
      </c>
    </row>
    <row r="118" spans="1:3" ht="16.5" customHeight="1">
      <c r="A118" s="23"/>
      <c r="B118" s="23"/>
      <c r="C118" s="66"/>
    </row>
  </sheetData>
  <sheetProtection/>
  <dataValidations count="1">
    <dataValidation type="textLength" operator="equal" showInputMessage="1" showErrorMessage="1" sqref="C97 C99:C117 C4:C95">
      <formula1>5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N5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1" width="25.6640625" style="0" customWidth="1"/>
    <col min="2" max="8" width="9.3359375" style="0" bestFit="1" customWidth="1"/>
    <col min="9" max="9" width="11.77734375" style="0" customWidth="1"/>
    <col min="10" max="10" width="9.3359375" style="0" bestFit="1" customWidth="1"/>
    <col min="11" max="11" width="11.6640625" style="0" customWidth="1"/>
    <col min="12" max="13" width="9.3359375" style="0" bestFit="1" customWidth="1"/>
    <col min="14" max="14" width="11.21484375" style="0" customWidth="1"/>
  </cols>
  <sheetData>
    <row r="1" ht="15">
      <c r="A1" t="s">
        <v>493</v>
      </c>
    </row>
    <row r="2" spans="2:14" ht="15">
      <c r="B2" s="308" t="s">
        <v>491</v>
      </c>
      <c r="C2" s="298"/>
      <c r="D2" s="298"/>
      <c r="E2" s="298"/>
      <c r="F2" s="298"/>
      <c r="G2" s="298"/>
      <c r="H2" s="299"/>
      <c r="I2" s="249"/>
      <c r="J2" s="308" t="s">
        <v>492</v>
      </c>
      <c r="K2" s="298"/>
      <c r="L2" s="298"/>
      <c r="M2" s="298"/>
      <c r="N2" s="299"/>
    </row>
    <row r="3" spans="2:14" ht="63.75" thickBot="1">
      <c r="B3" s="271">
        <v>924951</v>
      </c>
      <c r="C3" s="271">
        <v>924953</v>
      </c>
      <c r="D3" s="272">
        <v>924955</v>
      </c>
      <c r="E3" s="271">
        <v>946956</v>
      </c>
      <c r="F3" s="271">
        <v>946957</v>
      </c>
      <c r="G3" s="273">
        <v>946955</v>
      </c>
      <c r="H3" s="273">
        <v>925011</v>
      </c>
      <c r="I3" s="260" t="s">
        <v>481</v>
      </c>
      <c r="J3" s="261">
        <v>924955</v>
      </c>
      <c r="K3" s="262">
        <v>946956</v>
      </c>
      <c r="L3" s="264">
        <v>925011</v>
      </c>
      <c r="M3" s="263">
        <v>946955</v>
      </c>
      <c r="N3" s="265" t="s">
        <v>482</v>
      </c>
    </row>
    <row r="4" spans="2:14" ht="63">
      <c r="B4" s="266" t="s">
        <v>486</v>
      </c>
      <c r="C4" s="266" t="s">
        <v>487</v>
      </c>
      <c r="D4" s="266" t="s">
        <v>483</v>
      </c>
      <c r="E4" s="266" t="s">
        <v>484</v>
      </c>
      <c r="F4" s="266" t="s">
        <v>485</v>
      </c>
      <c r="G4" s="266" t="s">
        <v>264</v>
      </c>
      <c r="H4" s="266" t="s">
        <v>263</v>
      </c>
      <c r="I4" s="267" t="s">
        <v>488</v>
      </c>
      <c r="J4" s="268" t="s">
        <v>489</v>
      </c>
      <c r="K4" s="268" t="s">
        <v>490</v>
      </c>
      <c r="L4" s="266" t="s">
        <v>264</v>
      </c>
      <c r="M4" s="267" t="s">
        <v>263</v>
      </c>
      <c r="N4" s="268"/>
    </row>
    <row r="5" spans="1:14" ht="15">
      <c r="A5" t="str">
        <f>'Front Page'!H2</f>
        <v>Please choose your School</v>
      </c>
      <c r="B5" s="269">
        <f>'Ext drs &amp; crs'!P59</f>
        <v>0</v>
      </c>
      <c r="C5" s="269">
        <f>'Ext drs &amp; crs'!P60</f>
        <v>0</v>
      </c>
      <c r="D5" s="269">
        <f>'Ext drs &amp; crs'!P61</f>
        <v>0</v>
      </c>
      <c r="E5" s="269">
        <f>'Ext drs &amp; crs'!P62</f>
        <v>0</v>
      </c>
      <c r="F5" s="269">
        <f>'Ext drs &amp; crs'!P63</f>
        <v>0</v>
      </c>
      <c r="G5" s="269">
        <f>'Ext PIA &amp; RIA Schedule'!P59</f>
        <v>0</v>
      </c>
      <c r="H5" s="269">
        <f>'Ext PIA &amp; RIA Schedule'!P60</f>
        <v>0</v>
      </c>
      <c r="I5" s="269">
        <f>SUM(D5:H5)</f>
        <v>0</v>
      </c>
      <c r="J5" s="269">
        <f>'Internal drs &amp; Crs'!P53</f>
        <v>0</v>
      </c>
      <c r="K5" s="269">
        <f>'Internal drs &amp; Crs'!P54</f>
        <v>0</v>
      </c>
      <c r="L5" s="269">
        <f>'Int Receipts &amp; Payments in Adv'!P53</f>
        <v>0</v>
      </c>
      <c r="M5" s="269">
        <f>'Int Receipts &amp; Payments in Adv'!P54</f>
        <v>0</v>
      </c>
      <c r="N5" s="269">
        <f>SUM(J5:M5)</f>
        <v>0</v>
      </c>
    </row>
  </sheetData>
  <sheetProtection password="CD1E" sheet="1" objects="1" scenarios="1"/>
  <mergeCells count="2">
    <mergeCell ref="J2:N2"/>
    <mergeCell ref="B2:H2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N60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7.3359375" style="0" customWidth="1"/>
    <col min="2" max="2" width="9.4453125" style="0" customWidth="1"/>
    <col min="3" max="3" width="2.664062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2.21484375" style="0" customWidth="1"/>
  </cols>
  <sheetData>
    <row r="1" spans="1:9" ht="24" customHeight="1">
      <c r="A1" s="121">
        <v>99999</v>
      </c>
      <c r="B1" s="362" t="s">
        <v>469</v>
      </c>
      <c r="C1" s="18"/>
      <c r="E1" s="2"/>
      <c r="F1" s="2"/>
      <c r="I1" s="73"/>
    </row>
    <row r="2" spans="2:11" ht="23.25">
      <c r="B2" s="362"/>
      <c r="C2" s="363" t="s">
        <v>240</v>
      </c>
      <c r="D2" s="363"/>
      <c r="E2" s="363"/>
      <c r="F2" s="363"/>
      <c r="G2" s="363"/>
      <c r="H2" s="363"/>
      <c r="I2" s="363"/>
      <c r="K2" s="1"/>
    </row>
    <row r="3" spans="3:11" ht="20.25">
      <c r="C3" s="363" t="s">
        <v>529</v>
      </c>
      <c r="D3" s="363"/>
      <c r="E3" s="363"/>
      <c r="F3" s="363"/>
      <c r="G3" s="363"/>
      <c r="H3" s="363"/>
      <c r="I3" s="363"/>
      <c r="K3" s="26"/>
    </row>
    <row r="4" spans="3:11" ht="21" customHeight="1" thickBot="1">
      <c r="C4" s="364"/>
      <c r="D4" s="364"/>
      <c r="E4" s="364"/>
      <c r="F4" s="364"/>
      <c r="G4" s="364"/>
      <c r="H4" s="32"/>
      <c r="K4" s="1"/>
    </row>
    <row r="5" spans="3:11" ht="21.75" customHeight="1">
      <c r="C5" s="3" t="s">
        <v>151</v>
      </c>
      <c r="D5" s="3" t="s">
        <v>152</v>
      </c>
      <c r="E5" s="3" t="s">
        <v>165</v>
      </c>
      <c r="F5" s="355"/>
      <c r="G5" s="356"/>
      <c r="H5" s="355" t="s">
        <v>4</v>
      </c>
      <c r="I5" s="356"/>
      <c r="K5" s="1"/>
    </row>
    <row r="6" spans="3:11" ht="16.5" thickBot="1">
      <c r="C6" s="4" t="s">
        <v>150</v>
      </c>
      <c r="D6" s="4" t="s">
        <v>155</v>
      </c>
      <c r="E6" s="4" t="s">
        <v>150</v>
      </c>
      <c r="F6" s="358" t="s">
        <v>5</v>
      </c>
      <c r="G6" s="359"/>
      <c r="H6" s="358" t="s">
        <v>6</v>
      </c>
      <c r="I6" s="359"/>
      <c r="K6" s="1"/>
    </row>
    <row r="7" spans="3:11" ht="16.5" thickBot="1">
      <c r="C7" s="5"/>
      <c r="D7" s="5"/>
      <c r="E7" s="5"/>
      <c r="F7" s="5"/>
      <c r="G7" s="5"/>
      <c r="H7" s="360" t="s">
        <v>7</v>
      </c>
      <c r="I7" s="360"/>
      <c r="K7" s="1"/>
    </row>
    <row r="8" spans="3:11" ht="15.75">
      <c r="C8" s="5"/>
      <c r="D8" s="122">
        <f>$A$1</f>
        <v>99999</v>
      </c>
      <c r="E8" s="123" t="s">
        <v>472</v>
      </c>
      <c r="F8" s="357" t="s">
        <v>474</v>
      </c>
      <c r="G8" s="357"/>
      <c r="H8" s="124"/>
      <c r="I8" s="125">
        <v>0</v>
      </c>
      <c r="K8" s="1"/>
    </row>
    <row r="9" spans="3:11" ht="15.75">
      <c r="C9" s="5"/>
      <c r="D9" s="250">
        <f>$A$1</f>
        <v>99999</v>
      </c>
      <c r="E9" s="252" t="s">
        <v>473</v>
      </c>
      <c r="F9" s="246" t="s">
        <v>475</v>
      </c>
      <c r="G9" s="247"/>
      <c r="H9" s="251"/>
      <c r="I9" s="131">
        <v>0</v>
      </c>
      <c r="K9" s="1"/>
    </row>
    <row r="10" spans="3:11" ht="15.75">
      <c r="C10" s="5"/>
      <c r="D10" s="250">
        <f>$A$1</f>
        <v>99999</v>
      </c>
      <c r="E10" s="252" t="s">
        <v>237</v>
      </c>
      <c r="F10" s="361" t="s">
        <v>238</v>
      </c>
      <c r="G10" s="361"/>
      <c r="H10" s="251"/>
      <c r="I10" s="131">
        <v>0</v>
      </c>
      <c r="K10" s="1"/>
    </row>
    <row r="11" spans="3:11" ht="15.75">
      <c r="C11" s="5"/>
      <c r="D11" s="126">
        <f>$A$1</f>
        <v>99999</v>
      </c>
      <c r="E11" s="127" t="s">
        <v>166</v>
      </c>
      <c r="F11" s="353" t="s">
        <v>8</v>
      </c>
      <c r="G11" s="354"/>
      <c r="H11" s="130"/>
      <c r="I11" s="131">
        <v>0</v>
      </c>
      <c r="K11" s="1"/>
    </row>
    <row r="12" spans="3:11" ht="15.75">
      <c r="C12" s="5"/>
      <c r="D12" s="126">
        <f aca="true" t="shared" si="0" ref="D12:D21">$A$1</f>
        <v>99999</v>
      </c>
      <c r="E12" s="132" t="s">
        <v>167</v>
      </c>
      <c r="F12" s="347" t="s">
        <v>9</v>
      </c>
      <c r="G12" s="348"/>
      <c r="H12" s="133"/>
      <c r="I12" s="134">
        <v>0</v>
      </c>
      <c r="K12" s="1"/>
    </row>
    <row r="13" spans="3:11" ht="15.75">
      <c r="C13" s="5"/>
      <c r="D13" s="126">
        <f t="shared" si="0"/>
        <v>99999</v>
      </c>
      <c r="E13" s="132" t="s">
        <v>168</v>
      </c>
      <c r="F13" s="343" t="s">
        <v>10</v>
      </c>
      <c r="G13" s="344"/>
      <c r="H13" s="133"/>
      <c r="I13" s="134">
        <v>0</v>
      </c>
      <c r="K13" s="1"/>
    </row>
    <row r="14" spans="3:11" ht="15.75">
      <c r="C14" s="5"/>
      <c r="D14" s="126">
        <f t="shared" si="0"/>
        <v>99999</v>
      </c>
      <c r="E14" s="132" t="s">
        <v>169</v>
      </c>
      <c r="F14" s="338" t="s">
        <v>11</v>
      </c>
      <c r="G14" s="339"/>
      <c r="H14" s="133"/>
      <c r="I14" s="134">
        <v>-500</v>
      </c>
      <c r="K14" s="1"/>
    </row>
    <row r="15" spans="3:11" ht="15.75">
      <c r="C15" s="5"/>
      <c r="D15" s="126">
        <f t="shared" si="0"/>
        <v>99999</v>
      </c>
      <c r="E15" s="132" t="s">
        <v>170</v>
      </c>
      <c r="F15" s="338" t="s">
        <v>153</v>
      </c>
      <c r="G15" s="339"/>
      <c r="H15" s="133"/>
      <c r="I15" s="134">
        <v>0</v>
      </c>
      <c r="K15" s="1"/>
    </row>
    <row r="16" spans="3:11" ht="15.75">
      <c r="C16" s="5"/>
      <c r="D16" s="126">
        <f t="shared" si="0"/>
        <v>99999</v>
      </c>
      <c r="E16" s="132" t="s">
        <v>171</v>
      </c>
      <c r="F16" s="338" t="s">
        <v>154</v>
      </c>
      <c r="G16" s="339"/>
      <c r="H16" s="133"/>
      <c r="I16" s="134">
        <v>0</v>
      </c>
      <c r="K16" s="1"/>
    </row>
    <row r="17" spans="3:11" ht="15.75">
      <c r="C17" s="5"/>
      <c r="D17" s="126">
        <f t="shared" si="0"/>
        <v>99999</v>
      </c>
      <c r="E17" s="132" t="s">
        <v>172</v>
      </c>
      <c r="F17" s="338" t="s">
        <v>12</v>
      </c>
      <c r="G17" s="339"/>
      <c r="H17" s="133"/>
      <c r="I17" s="134">
        <v>0</v>
      </c>
      <c r="K17" s="1"/>
    </row>
    <row r="18" spans="3:11" ht="15.75">
      <c r="C18" s="5"/>
      <c r="D18" s="136">
        <f t="shared" si="0"/>
        <v>99999</v>
      </c>
      <c r="E18" s="132" t="s">
        <v>173</v>
      </c>
      <c r="F18" s="338" t="s">
        <v>226</v>
      </c>
      <c r="G18" s="339"/>
      <c r="H18" s="137"/>
      <c r="I18" s="138">
        <v>0</v>
      </c>
      <c r="K18" s="1"/>
    </row>
    <row r="19" spans="3:11" ht="15.75">
      <c r="C19" s="5"/>
      <c r="D19" s="126">
        <f t="shared" si="0"/>
        <v>99999</v>
      </c>
      <c r="E19" s="127" t="s">
        <v>174</v>
      </c>
      <c r="F19" s="128" t="s">
        <v>175</v>
      </c>
      <c r="G19" s="129"/>
      <c r="H19" s="137"/>
      <c r="I19" s="138">
        <v>0</v>
      </c>
      <c r="K19" s="1"/>
    </row>
    <row r="20" spans="3:11" ht="15.75">
      <c r="C20" s="5"/>
      <c r="D20" s="136">
        <f t="shared" si="0"/>
        <v>99999</v>
      </c>
      <c r="E20" s="132" t="s">
        <v>176</v>
      </c>
      <c r="F20" s="139" t="s">
        <v>177</v>
      </c>
      <c r="G20" s="135"/>
      <c r="H20" s="137"/>
      <c r="I20" s="138">
        <v>0</v>
      </c>
      <c r="K20" s="1"/>
    </row>
    <row r="21" spans="3:11" ht="16.5" thickBot="1">
      <c r="C21" s="5"/>
      <c r="D21" s="140">
        <f t="shared" si="0"/>
        <v>99999</v>
      </c>
      <c r="E21" s="141" t="s">
        <v>178</v>
      </c>
      <c r="F21" s="351" t="s">
        <v>179</v>
      </c>
      <c r="G21" s="352"/>
      <c r="H21" s="142"/>
      <c r="I21" s="143">
        <v>0</v>
      </c>
      <c r="K21" s="1"/>
    </row>
    <row r="22" spans="3:11" ht="15">
      <c r="C22" s="29">
        <v>111400</v>
      </c>
      <c r="D22" s="126">
        <f aca="true" t="shared" si="1" ref="D22:D52">$A$1</f>
        <v>99999</v>
      </c>
      <c r="E22" s="127" t="s">
        <v>180</v>
      </c>
      <c r="F22" s="353" t="s">
        <v>14</v>
      </c>
      <c r="G22" s="354"/>
      <c r="H22" s="144"/>
      <c r="I22" s="145">
        <v>34500</v>
      </c>
      <c r="K22" s="1"/>
    </row>
    <row r="23" spans="3:11" ht="15">
      <c r="C23" s="63">
        <v>111500</v>
      </c>
      <c r="D23" s="126">
        <f t="shared" si="1"/>
        <v>99999</v>
      </c>
      <c r="E23" s="132" t="s">
        <v>181</v>
      </c>
      <c r="F23" s="338" t="s">
        <v>17</v>
      </c>
      <c r="G23" s="339"/>
      <c r="H23" s="133"/>
      <c r="I23" s="134">
        <v>0</v>
      </c>
      <c r="K23" s="1"/>
    </row>
    <row r="24" spans="3:11" ht="15">
      <c r="C24" s="63">
        <v>111600</v>
      </c>
      <c r="D24" s="126">
        <f t="shared" si="1"/>
        <v>99999</v>
      </c>
      <c r="E24" s="132" t="s">
        <v>182</v>
      </c>
      <c r="F24" s="347" t="s">
        <v>15</v>
      </c>
      <c r="G24" s="348"/>
      <c r="H24" s="133"/>
      <c r="I24" s="134">
        <v>5650</v>
      </c>
      <c r="K24" s="1"/>
    </row>
    <row r="25" spans="3:11" ht="15">
      <c r="C25" s="87">
        <v>111200</v>
      </c>
      <c r="D25" s="126">
        <f t="shared" si="1"/>
        <v>99999</v>
      </c>
      <c r="E25" s="132" t="s">
        <v>183</v>
      </c>
      <c r="F25" s="349" t="s">
        <v>13</v>
      </c>
      <c r="G25" s="350"/>
      <c r="H25" s="133"/>
      <c r="I25" s="134">
        <v>1120</v>
      </c>
      <c r="K25" s="1"/>
    </row>
    <row r="26" spans="3:11" ht="15">
      <c r="C26" s="87">
        <v>111100</v>
      </c>
      <c r="D26" s="126">
        <f t="shared" si="1"/>
        <v>99999</v>
      </c>
      <c r="E26" s="132" t="s">
        <v>184</v>
      </c>
      <c r="F26" s="146" t="s">
        <v>216</v>
      </c>
      <c r="G26" s="147"/>
      <c r="H26" s="133"/>
      <c r="I26" s="134">
        <v>2060</v>
      </c>
      <c r="K26" s="1"/>
    </row>
    <row r="27" spans="3:11" ht="15">
      <c r="C27" s="87">
        <v>111300</v>
      </c>
      <c r="D27" s="126">
        <f t="shared" si="1"/>
        <v>99999</v>
      </c>
      <c r="E27" s="132" t="s">
        <v>185</v>
      </c>
      <c r="F27" s="338" t="s">
        <v>16</v>
      </c>
      <c r="G27" s="339"/>
      <c r="H27" s="133"/>
      <c r="I27" s="134">
        <v>0</v>
      </c>
      <c r="K27" s="1"/>
    </row>
    <row r="28" spans="3:11" ht="15">
      <c r="C28" s="87">
        <v>111700</v>
      </c>
      <c r="D28" s="126">
        <f t="shared" si="1"/>
        <v>99999</v>
      </c>
      <c r="E28" s="132" t="s">
        <v>186</v>
      </c>
      <c r="F28" s="347" t="s">
        <v>187</v>
      </c>
      <c r="G28" s="348"/>
      <c r="H28" s="133"/>
      <c r="I28" s="134">
        <v>980</v>
      </c>
      <c r="K28" s="1"/>
    </row>
    <row r="29" spans="3:11" ht="15">
      <c r="C29" s="87">
        <v>138100</v>
      </c>
      <c r="D29" s="126">
        <f t="shared" si="1"/>
        <v>99999</v>
      </c>
      <c r="E29" s="132" t="s">
        <v>188</v>
      </c>
      <c r="F29" s="338" t="s">
        <v>18</v>
      </c>
      <c r="G29" s="339"/>
      <c r="H29" s="133"/>
      <c r="I29" s="134">
        <v>0</v>
      </c>
      <c r="K29" s="1"/>
    </row>
    <row r="30" spans="3:11" ht="15">
      <c r="C30" s="87">
        <v>133100</v>
      </c>
      <c r="D30" s="126">
        <f t="shared" si="1"/>
        <v>99999</v>
      </c>
      <c r="E30" s="132" t="s">
        <v>189</v>
      </c>
      <c r="F30" s="338" t="s">
        <v>20</v>
      </c>
      <c r="G30" s="339"/>
      <c r="H30" s="133"/>
      <c r="I30" s="134">
        <v>0</v>
      </c>
      <c r="K30" s="1"/>
    </row>
    <row r="31" spans="3:11" ht="15">
      <c r="C31" s="87">
        <v>138110</v>
      </c>
      <c r="D31" s="126">
        <f t="shared" si="1"/>
        <v>99999</v>
      </c>
      <c r="E31" s="132" t="s">
        <v>190</v>
      </c>
      <c r="F31" s="338" t="s">
        <v>19</v>
      </c>
      <c r="G31" s="339"/>
      <c r="H31" s="133"/>
      <c r="I31" s="134">
        <v>0</v>
      </c>
      <c r="K31" s="1"/>
    </row>
    <row r="32" spans="3:11" ht="15">
      <c r="C32" s="87">
        <v>138120</v>
      </c>
      <c r="D32" s="126">
        <f t="shared" si="1"/>
        <v>99999</v>
      </c>
      <c r="E32" s="132" t="s">
        <v>191</v>
      </c>
      <c r="F32" s="345" t="s">
        <v>21</v>
      </c>
      <c r="G32" s="346"/>
      <c r="H32" s="133"/>
      <c r="I32" s="134">
        <v>0</v>
      </c>
      <c r="K32" s="1"/>
    </row>
    <row r="33" spans="3:11" ht="15">
      <c r="C33" s="87">
        <v>210000</v>
      </c>
      <c r="D33" s="126">
        <f t="shared" si="1"/>
        <v>99999</v>
      </c>
      <c r="E33" s="132" t="s">
        <v>192</v>
      </c>
      <c r="F33" s="345" t="s">
        <v>22</v>
      </c>
      <c r="G33" s="346"/>
      <c r="H33" s="133"/>
      <c r="I33" s="134">
        <v>600</v>
      </c>
      <c r="K33" s="1"/>
    </row>
    <row r="34" spans="3:11" ht="15">
      <c r="C34" s="87">
        <v>220000</v>
      </c>
      <c r="D34" s="126">
        <f t="shared" si="1"/>
        <v>99999</v>
      </c>
      <c r="E34" s="132" t="s">
        <v>193</v>
      </c>
      <c r="F34" s="338" t="s">
        <v>23</v>
      </c>
      <c r="G34" s="339"/>
      <c r="H34" s="133"/>
      <c r="I34" s="134">
        <v>0</v>
      </c>
      <c r="K34" s="1"/>
    </row>
    <row r="35" spans="3:11" ht="15">
      <c r="C35" s="87">
        <v>219010</v>
      </c>
      <c r="D35" s="126">
        <f t="shared" si="1"/>
        <v>99999</v>
      </c>
      <c r="E35" s="132" t="s">
        <v>194</v>
      </c>
      <c r="F35" s="34" t="s">
        <v>195</v>
      </c>
      <c r="G35" s="135"/>
      <c r="H35" s="133"/>
      <c r="I35" s="134">
        <v>0</v>
      </c>
      <c r="K35" s="1"/>
    </row>
    <row r="36" spans="3:11" ht="15">
      <c r="C36" s="87">
        <v>213020</v>
      </c>
      <c r="D36" s="126">
        <f t="shared" si="1"/>
        <v>99999</v>
      </c>
      <c r="E36" s="132" t="s">
        <v>197</v>
      </c>
      <c r="F36" s="338" t="s">
        <v>24</v>
      </c>
      <c r="G36" s="339"/>
      <c r="H36" s="133"/>
      <c r="I36" s="134">
        <v>0</v>
      </c>
      <c r="K36" s="1"/>
    </row>
    <row r="37" spans="3:11" ht="15">
      <c r="C37" s="87">
        <v>215000</v>
      </c>
      <c r="D37" s="126">
        <f t="shared" si="1"/>
        <v>99999</v>
      </c>
      <c r="E37" s="132" t="s">
        <v>198</v>
      </c>
      <c r="F37" s="338" t="s">
        <v>26</v>
      </c>
      <c r="G37" s="339"/>
      <c r="H37" s="133"/>
      <c r="I37" s="134">
        <v>0</v>
      </c>
      <c r="K37" s="1"/>
    </row>
    <row r="38" spans="3:11" ht="15">
      <c r="C38" s="87">
        <v>219030</v>
      </c>
      <c r="D38" s="126">
        <f t="shared" si="1"/>
        <v>99999</v>
      </c>
      <c r="E38" s="132" t="s">
        <v>199</v>
      </c>
      <c r="F38" s="148" t="s">
        <v>25</v>
      </c>
      <c r="G38" s="148"/>
      <c r="H38" s="133"/>
      <c r="I38" s="134">
        <v>0</v>
      </c>
      <c r="K38" s="1"/>
    </row>
    <row r="39" spans="3:11" ht="15">
      <c r="C39" s="88">
        <v>413050</v>
      </c>
      <c r="D39" s="126">
        <f t="shared" si="1"/>
        <v>99999</v>
      </c>
      <c r="E39" s="132" t="s">
        <v>201</v>
      </c>
      <c r="F39" s="338" t="s">
        <v>200</v>
      </c>
      <c r="G39" s="339"/>
      <c r="H39" s="133"/>
      <c r="I39" s="134">
        <v>0</v>
      </c>
      <c r="K39" s="1"/>
    </row>
    <row r="40" spans="3:11" ht="15">
      <c r="C40" s="87">
        <v>422620</v>
      </c>
      <c r="D40" s="126">
        <f t="shared" si="1"/>
        <v>99999</v>
      </c>
      <c r="E40" s="132" t="s">
        <v>202</v>
      </c>
      <c r="F40" s="338" t="s">
        <v>28</v>
      </c>
      <c r="G40" s="339"/>
      <c r="H40" s="133"/>
      <c r="I40" s="134">
        <v>0</v>
      </c>
      <c r="K40" s="1"/>
    </row>
    <row r="41" spans="3:11" ht="15">
      <c r="C41" s="87">
        <v>413060</v>
      </c>
      <c r="D41" s="126">
        <f t="shared" si="1"/>
        <v>99999</v>
      </c>
      <c r="E41" s="132" t="s">
        <v>204</v>
      </c>
      <c r="F41" s="343" t="s">
        <v>29</v>
      </c>
      <c r="G41" s="344"/>
      <c r="H41" s="133"/>
      <c r="I41" s="134">
        <v>0</v>
      </c>
      <c r="K41" s="1"/>
    </row>
    <row r="42" spans="3:11" ht="15">
      <c r="C42" s="87">
        <v>221000</v>
      </c>
      <c r="D42" s="126">
        <f t="shared" si="1"/>
        <v>99999</v>
      </c>
      <c r="E42" s="132" t="s">
        <v>205</v>
      </c>
      <c r="F42" s="338" t="s">
        <v>30</v>
      </c>
      <c r="G42" s="339"/>
      <c r="H42" s="133"/>
      <c r="I42" s="134">
        <v>0</v>
      </c>
      <c r="K42" s="1"/>
    </row>
    <row r="43" spans="3:11" ht="15">
      <c r="C43" s="87">
        <v>413070</v>
      </c>
      <c r="D43" s="126">
        <f t="shared" si="1"/>
        <v>99999</v>
      </c>
      <c r="E43" s="132" t="s">
        <v>206</v>
      </c>
      <c r="F43" s="338" t="s">
        <v>31</v>
      </c>
      <c r="G43" s="339"/>
      <c r="H43" s="133"/>
      <c r="I43" s="134">
        <v>0</v>
      </c>
      <c r="K43" s="1"/>
    </row>
    <row r="44" spans="3:11" ht="15">
      <c r="C44" s="87">
        <v>411020</v>
      </c>
      <c r="D44" s="126">
        <f t="shared" si="1"/>
        <v>99999</v>
      </c>
      <c r="E44" s="132" t="s">
        <v>207</v>
      </c>
      <c r="F44" s="338" t="s">
        <v>32</v>
      </c>
      <c r="G44" s="339"/>
      <c r="H44" s="133"/>
      <c r="I44" s="134">
        <v>0</v>
      </c>
      <c r="K44" s="1"/>
    </row>
    <row r="45" spans="3:11" ht="15">
      <c r="C45" s="87">
        <v>569010</v>
      </c>
      <c r="D45" s="126">
        <f t="shared" si="1"/>
        <v>99999</v>
      </c>
      <c r="E45" s="132" t="s">
        <v>209</v>
      </c>
      <c r="F45" s="338" t="s">
        <v>36</v>
      </c>
      <c r="G45" s="339"/>
      <c r="H45" s="133"/>
      <c r="I45" s="134">
        <v>1800</v>
      </c>
      <c r="K45" s="1"/>
    </row>
    <row r="46" spans="3:11" ht="15">
      <c r="C46" s="87">
        <v>569000</v>
      </c>
      <c r="D46" s="126">
        <f t="shared" si="1"/>
        <v>99999</v>
      </c>
      <c r="E46" s="132" t="s">
        <v>210</v>
      </c>
      <c r="F46" s="338" t="s">
        <v>35</v>
      </c>
      <c r="G46" s="339"/>
      <c r="H46" s="133"/>
      <c r="I46" s="134">
        <v>700</v>
      </c>
      <c r="K46" s="1"/>
    </row>
    <row r="47" spans="3:11" ht="15">
      <c r="C47" s="87">
        <v>610040</v>
      </c>
      <c r="D47" s="126">
        <f t="shared" si="1"/>
        <v>99999</v>
      </c>
      <c r="E47" s="132" t="s">
        <v>211</v>
      </c>
      <c r="F47" s="338" t="s">
        <v>34</v>
      </c>
      <c r="G47" s="339"/>
      <c r="H47" s="133"/>
      <c r="I47" s="134">
        <v>0</v>
      </c>
      <c r="K47" s="1"/>
    </row>
    <row r="48" spans="3:11" ht="15">
      <c r="C48" s="87"/>
      <c r="D48" s="126">
        <f t="shared" si="1"/>
        <v>99999</v>
      </c>
      <c r="E48" s="132" t="s">
        <v>270</v>
      </c>
      <c r="F48" s="34" t="s">
        <v>476</v>
      </c>
      <c r="G48" s="135"/>
      <c r="H48" s="133"/>
      <c r="I48" s="134">
        <v>0</v>
      </c>
      <c r="K48" s="1"/>
    </row>
    <row r="49" spans="3:11" ht="15">
      <c r="C49" s="87">
        <v>599000</v>
      </c>
      <c r="D49" s="126">
        <f t="shared" si="1"/>
        <v>99999</v>
      </c>
      <c r="E49" s="132" t="s">
        <v>219</v>
      </c>
      <c r="F49" s="338" t="s">
        <v>38</v>
      </c>
      <c r="G49" s="339"/>
      <c r="H49" s="133"/>
      <c r="I49" s="134">
        <v>0</v>
      </c>
      <c r="K49" s="1"/>
    </row>
    <row r="50" spans="3:11" ht="15">
      <c r="C50" s="87">
        <v>599010</v>
      </c>
      <c r="D50" s="126">
        <f t="shared" si="1"/>
        <v>99999</v>
      </c>
      <c r="E50" s="132" t="s">
        <v>220</v>
      </c>
      <c r="F50" s="338" t="s">
        <v>39</v>
      </c>
      <c r="G50" s="339"/>
      <c r="H50" s="133"/>
      <c r="I50" s="134">
        <v>0</v>
      </c>
      <c r="K50" s="1"/>
    </row>
    <row r="51" spans="3:11" ht="15">
      <c r="C51" s="87">
        <v>599020</v>
      </c>
      <c r="D51" s="126">
        <f t="shared" si="1"/>
        <v>99999</v>
      </c>
      <c r="E51" s="132" t="s">
        <v>221</v>
      </c>
      <c r="F51" s="338" t="s">
        <v>40</v>
      </c>
      <c r="G51" s="339"/>
      <c r="H51" s="133"/>
      <c r="I51" s="134">
        <v>0</v>
      </c>
      <c r="K51" s="1"/>
    </row>
    <row r="52" spans="3:11" ht="15">
      <c r="C52" s="87">
        <v>599030</v>
      </c>
      <c r="D52" s="126">
        <f t="shared" si="1"/>
        <v>99999</v>
      </c>
      <c r="E52" s="132" t="s">
        <v>222</v>
      </c>
      <c r="F52" s="338" t="s">
        <v>223</v>
      </c>
      <c r="G52" s="339"/>
      <c r="H52" s="133"/>
      <c r="I52" s="134">
        <v>0</v>
      </c>
      <c r="K52" s="1"/>
    </row>
    <row r="53" spans="3:14" ht="16.5" thickBot="1">
      <c r="C53" s="89"/>
      <c r="D53" s="141"/>
      <c r="E53" s="149"/>
      <c r="F53" s="340" t="s">
        <v>156</v>
      </c>
      <c r="G53" s="341"/>
      <c r="H53" s="150"/>
      <c r="I53" s="151">
        <f>SUM(I8:I52)</f>
        <v>46910</v>
      </c>
      <c r="K53" s="1"/>
      <c r="L53" s="19"/>
      <c r="M53" s="19"/>
      <c r="N53" s="19"/>
    </row>
    <row r="54" spans="1:2" ht="15.75" thickTop="1">
      <c r="A54" s="7"/>
      <c r="B54" s="7"/>
    </row>
    <row r="55" spans="1:9" ht="15">
      <c r="A55" s="7"/>
      <c r="B55" s="7"/>
      <c r="D55" s="342" t="s">
        <v>235</v>
      </c>
      <c r="E55" s="342"/>
      <c r="F55" s="342"/>
      <c r="G55" s="342"/>
      <c r="H55" s="342"/>
      <c r="I55" s="342"/>
    </row>
    <row r="56" spans="1:9" ht="15.75">
      <c r="A56" s="7"/>
      <c r="B56" s="7"/>
      <c r="D56" s="7"/>
      <c r="E56" s="7"/>
      <c r="F56" s="7"/>
      <c r="G56" s="8"/>
      <c r="H56" s="8"/>
      <c r="I56" s="1"/>
    </row>
    <row r="57" spans="1:9" ht="15.75">
      <c r="A57" s="7"/>
      <c r="B57" s="7"/>
      <c r="D57" s="300" t="s">
        <v>157</v>
      </c>
      <c r="E57" s="300"/>
      <c r="F57" s="333" t="s">
        <v>162</v>
      </c>
      <c r="G57" s="333"/>
      <c r="H57" s="333" t="s">
        <v>161</v>
      </c>
      <c r="I57" s="333"/>
    </row>
    <row r="58" spans="1:9" ht="15">
      <c r="A58" s="7"/>
      <c r="B58" s="7"/>
      <c r="D58" s="334" t="s">
        <v>241</v>
      </c>
      <c r="E58" s="335"/>
      <c r="F58" s="34" t="s">
        <v>158</v>
      </c>
      <c r="G58" s="33" t="s">
        <v>242</v>
      </c>
      <c r="H58" s="34" t="s">
        <v>158</v>
      </c>
      <c r="I58" s="33" t="s">
        <v>243</v>
      </c>
    </row>
    <row r="59" spans="1:9" ht="15.75">
      <c r="A59" s="7"/>
      <c r="B59" s="7"/>
      <c r="D59" s="336"/>
      <c r="E59" s="337"/>
      <c r="F59" s="35" t="s">
        <v>159</v>
      </c>
      <c r="G59" s="65" t="s">
        <v>242</v>
      </c>
      <c r="H59" s="35" t="s">
        <v>159</v>
      </c>
      <c r="I59" s="65" t="s">
        <v>243</v>
      </c>
    </row>
    <row r="60" spans="1:9" ht="15">
      <c r="A60" s="7"/>
      <c r="B60" s="7"/>
      <c r="D60" s="29"/>
      <c r="E60" s="30"/>
      <c r="F60" s="34" t="s">
        <v>160</v>
      </c>
      <c r="G60" s="33" t="s">
        <v>530</v>
      </c>
      <c r="H60" s="34" t="s">
        <v>160</v>
      </c>
      <c r="I60" s="33" t="s">
        <v>530</v>
      </c>
    </row>
  </sheetData>
  <sheetProtection password="CD1E" sheet="1" objects="1" scenarios="1"/>
  <mergeCells count="53">
    <mergeCell ref="B1:B2"/>
    <mergeCell ref="C2:I2"/>
    <mergeCell ref="C3:I3"/>
    <mergeCell ref="C4:G4"/>
    <mergeCell ref="F5:G5"/>
    <mergeCell ref="H5:I5"/>
    <mergeCell ref="F11:G11"/>
    <mergeCell ref="F12:G12"/>
    <mergeCell ref="F8:G8"/>
    <mergeCell ref="F6:G6"/>
    <mergeCell ref="H6:I6"/>
    <mergeCell ref="H7:I7"/>
    <mergeCell ref="F10:G10"/>
    <mergeCell ref="F13:G13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  <mergeCell ref="F32:G32"/>
    <mergeCell ref="F33:G33"/>
    <mergeCell ref="F34:G34"/>
    <mergeCell ref="F36:G36"/>
    <mergeCell ref="F37:G37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9:G49"/>
    <mergeCell ref="F50:G50"/>
    <mergeCell ref="F51:G51"/>
    <mergeCell ref="F52:G52"/>
    <mergeCell ref="F53:G53"/>
    <mergeCell ref="D55:I55"/>
    <mergeCell ref="D57:E57"/>
    <mergeCell ref="F57:G57"/>
    <mergeCell ref="H57:I57"/>
    <mergeCell ref="D58:E59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14"/>
  </sheetPr>
  <dimension ref="A1:K66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7.3359375" style="0" customWidth="1"/>
    <col min="2" max="2" width="9.4453125" style="0" customWidth="1"/>
    <col min="3" max="3" width="7.3359375" style="0" hidden="1" customWidth="1"/>
    <col min="4" max="4" width="11.88671875" style="0" customWidth="1"/>
    <col min="6" max="6" width="8.4453125" style="0" customWidth="1"/>
    <col min="7" max="7" width="30.10546875" style="0" customWidth="1"/>
    <col min="8" max="8" width="8.6640625" style="0" customWidth="1"/>
    <col min="9" max="9" width="18.6640625" style="0" customWidth="1"/>
    <col min="10" max="10" width="1.99609375" style="0" customWidth="1"/>
    <col min="11" max="11" width="2.21484375" style="0" customWidth="1"/>
    <col min="12" max="12" width="8.77734375" style="0" customWidth="1"/>
  </cols>
  <sheetData>
    <row r="1" spans="1:6" ht="24" customHeight="1">
      <c r="A1" s="121">
        <v>99999</v>
      </c>
      <c r="B1" s="362" t="s">
        <v>469</v>
      </c>
      <c r="C1" s="18"/>
      <c r="E1" s="2"/>
      <c r="F1" s="2"/>
    </row>
    <row r="2" spans="2:11" ht="20.25">
      <c r="B2" s="362"/>
      <c r="C2" s="363" t="s">
        <v>268</v>
      </c>
      <c r="D2" s="363"/>
      <c r="E2" s="363"/>
      <c r="F2" s="363"/>
      <c r="G2" s="363"/>
      <c r="H2" s="363"/>
      <c r="I2" s="363"/>
      <c r="K2" s="1"/>
    </row>
    <row r="3" spans="3:11" ht="20.25">
      <c r="C3" s="363" t="s">
        <v>529</v>
      </c>
      <c r="D3" s="363"/>
      <c r="E3" s="363"/>
      <c r="F3" s="363"/>
      <c r="G3" s="363"/>
      <c r="H3" s="363"/>
      <c r="I3" s="363"/>
      <c r="K3" s="26"/>
    </row>
    <row r="4" spans="3:11" ht="21" customHeight="1" thickBot="1">
      <c r="C4" s="364"/>
      <c r="D4" s="364"/>
      <c r="E4" s="364"/>
      <c r="F4" s="364"/>
      <c r="G4" s="364"/>
      <c r="H4" s="32"/>
      <c r="K4" s="1"/>
    </row>
    <row r="5" spans="3:11" ht="21.75" customHeight="1">
      <c r="C5" s="3" t="s">
        <v>151</v>
      </c>
      <c r="D5" s="3" t="s">
        <v>152</v>
      </c>
      <c r="E5" s="3" t="s">
        <v>165</v>
      </c>
      <c r="F5" s="355"/>
      <c r="G5" s="356"/>
      <c r="H5" s="355" t="s">
        <v>4</v>
      </c>
      <c r="I5" s="356"/>
      <c r="K5" s="1"/>
    </row>
    <row r="6" spans="3:11" ht="16.5" thickBot="1">
      <c r="C6" s="4" t="s">
        <v>150</v>
      </c>
      <c r="D6" s="4" t="s">
        <v>155</v>
      </c>
      <c r="E6" s="4" t="s">
        <v>150</v>
      </c>
      <c r="F6" s="358" t="s">
        <v>5</v>
      </c>
      <c r="G6" s="359"/>
      <c r="H6" s="358" t="s">
        <v>6</v>
      </c>
      <c r="I6" s="359"/>
      <c r="K6" s="1"/>
    </row>
    <row r="7" spans="3:11" ht="16.5" thickBot="1">
      <c r="C7" s="5"/>
      <c r="D7" s="5"/>
      <c r="E7" s="5"/>
      <c r="F7" s="5"/>
      <c r="G7" s="5"/>
      <c r="H7" s="360" t="s">
        <v>7</v>
      </c>
      <c r="I7" s="360"/>
      <c r="K7" s="1"/>
    </row>
    <row r="8" spans="1:11" ht="15.75" thickBot="1">
      <c r="A8" s="31"/>
      <c r="C8" s="107">
        <v>710020</v>
      </c>
      <c r="D8" s="152">
        <f>$A$1</f>
        <v>99999</v>
      </c>
      <c r="E8" s="123" t="s">
        <v>472</v>
      </c>
      <c r="F8" s="357" t="s">
        <v>474</v>
      </c>
      <c r="G8" s="357"/>
      <c r="H8" s="153"/>
      <c r="I8" s="125">
        <v>0</v>
      </c>
      <c r="K8" s="1"/>
    </row>
    <row r="9" spans="1:11" ht="15.75" thickBot="1">
      <c r="A9" s="31"/>
      <c r="C9" s="107"/>
      <c r="D9" s="126">
        <f>$A$1</f>
        <v>99999</v>
      </c>
      <c r="E9" s="252" t="s">
        <v>473</v>
      </c>
      <c r="F9" s="246" t="s">
        <v>475</v>
      </c>
      <c r="G9" s="247"/>
      <c r="H9" s="130"/>
      <c r="I9" s="131">
        <v>0</v>
      </c>
      <c r="K9" s="1"/>
    </row>
    <row r="10" spans="1:11" ht="15.75" thickBot="1">
      <c r="A10" s="31"/>
      <c r="C10" s="107"/>
      <c r="D10" s="126">
        <f>$A$1</f>
        <v>99999</v>
      </c>
      <c r="E10" s="252" t="s">
        <v>237</v>
      </c>
      <c r="F10" s="361" t="s">
        <v>238</v>
      </c>
      <c r="G10" s="361"/>
      <c r="H10" s="130"/>
      <c r="I10" s="131">
        <v>0</v>
      </c>
      <c r="K10" s="1"/>
    </row>
    <row r="11" spans="1:11" ht="15">
      <c r="A11" s="31"/>
      <c r="C11" s="107">
        <v>710020</v>
      </c>
      <c r="D11" s="126">
        <f>$A$1</f>
        <v>99999</v>
      </c>
      <c r="E11" s="127" t="s">
        <v>166</v>
      </c>
      <c r="F11" s="353" t="s">
        <v>8</v>
      </c>
      <c r="G11" s="354"/>
      <c r="H11" s="130"/>
      <c r="I11" s="131">
        <v>0</v>
      </c>
      <c r="K11" s="1"/>
    </row>
    <row r="12" spans="3:11" ht="15">
      <c r="C12" s="108">
        <v>720000</v>
      </c>
      <c r="D12" s="126">
        <f aca="true" t="shared" si="0" ref="D12:D58">$A$1</f>
        <v>99999</v>
      </c>
      <c r="E12" s="132" t="s">
        <v>167</v>
      </c>
      <c r="F12" s="347" t="s">
        <v>9</v>
      </c>
      <c r="G12" s="348"/>
      <c r="H12" s="133"/>
      <c r="I12" s="134">
        <v>-1000</v>
      </c>
      <c r="K12" s="1"/>
    </row>
    <row r="13" spans="3:11" ht="15">
      <c r="C13" s="108">
        <v>739000</v>
      </c>
      <c r="D13" s="126">
        <f t="shared" si="0"/>
        <v>99999</v>
      </c>
      <c r="E13" s="132" t="s">
        <v>168</v>
      </c>
      <c r="F13" s="343" t="s">
        <v>10</v>
      </c>
      <c r="G13" s="344"/>
      <c r="H13" s="133"/>
      <c r="I13" s="134">
        <v>0</v>
      </c>
      <c r="K13" s="1"/>
    </row>
    <row r="14" spans="3:11" ht="15">
      <c r="C14" s="108">
        <v>739010</v>
      </c>
      <c r="D14" s="126">
        <f t="shared" si="0"/>
        <v>99999</v>
      </c>
      <c r="E14" s="132" t="s">
        <v>169</v>
      </c>
      <c r="F14" s="338" t="s">
        <v>11</v>
      </c>
      <c r="G14" s="339"/>
      <c r="H14" s="133"/>
      <c r="I14" s="134">
        <v>0</v>
      </c>
      <c r="K14" s="1"/>
    </row>
    <row r="15" spans="3:11" ht="15">
      <c r="C15" s="108">
        <v>739020</v>
      </c>
      <c r="D15" s="126">
        <f t="shared" si="0"/>
        <v>99999</v>
      </c>
      <c r="E15" s="132" t="s">
        <v>170</v>
      </c>
      <c r="F15" s="338" t="s">
        <v>153</v>
      </c>
      <c r="G15" s="339"/>
      <c r="H15" s="133"/>
      <c r="I15" s="134">
        <v>0</v>
      </c>
      <c r="K15" s="1"/>
    </row>
    <row r="16" spans="3:11" ht="15">
      <c r="C16" s="108">
        <v>739030</v>
      </c>
      <c r="D16" s="126">
        <f t="shared" si="0"/>
        <v>99999</v>
      </c>
      <c r="E16" s="132" t="s">
        <v>171</v>
      </c>
      <c r="F16" s="338" t="s">
        <v>154</v>
      </c>
      <c r="G16" s="339"/>
      <c r="H16" s="133"/>
      <c r="I16" s="134">
        <v>-1500</v>
      </c>
      <c r="K16" s="1"/>
    </row>
    <row r="17" spans="3:11" ht="15">
      <c r="C17" s="109">
        <v>739040</v>
      </c>
      <c r="D17" s="126">
        <f t="shared" si="0"/>
        <v>99999</v>
      </c>
      <c r="E17" s="132" t="s">
        <v>172</v>
      </c>
      <c r="F17" s="338" t="s">
        <v>12</v>
      </c>
      <c r="G17" s="339"/>
      <c r="H17" s="133"/>
      <c r="I17" s="134">
        <v>-500</v>
      </c>
      <c r="K17" s="1"/>
    </row>
    <row r="18" spans="3:11" ht="15">
      <c r="C18" s="109">
        <v>739050</v>
      </c>
      <c r="D18" s="136">
        <f t="shared" si="0"/>
        <v>99999</v>
      </c>
      <c r="E18" s="132" t="s">
        <v>173</v>
      </c>
      <c r="F18" s="338" t="s">
        <v>226</v>
      </c>
      <c r="G18" s="339"/>
      <c r="H18" s="137"/>
      <c r="I18" s="138">
        <v>0</v>
      </c>
      <c r="K18" s="1"/>
    </row>
    <row r="19" spans="3:11" ht="15">
      <c r="C19" s="110">
        <v>543952</v>
      </c>
      <c r="D19" s="126">
        <f t="shared" si="0"/>
        <v>99999</v>
      </c>
      <c r="E19" s="127" t="s">
        <v>174</v>
      </c>
      <c r="F19" s="128" t="s">
        <v>175</v>
      </c>
      <c r="G19" s="129"/>
      <c r="H19" s="137"/>
      <c r="I19" s="138">
        <v>0</v>
      </c>
      <c r="K19" s="1"/>
    </row>
    <row r="20" spans="3:11" ht="15">
      <c r="C20" s="109">
        <v>543953</v>
      </c>
      <c r="D20" s="136">
        <f t="shared" si="0"/>
        <v>99999</v>
      </c>
      <c r="E20" s="132" t="s">
        <v>176</v>
      </c>
      <c r="F20" s="139" t="s">
        <v>177</v>
      </c>
      <c r="G20" s="135"/>
      <c r="H20" s="137"/>
      <c r="I20" s="138">
        <v>0</v>
      </c>
      <c r="K20" s="1"/>
    </row>
    <row r="21" spans="3:11" ht="15.75" thickBot="1">
      <c r="C21" s="111">
        <v>739080</v>
      </c>
      <c r="D21" s="140">
        <f t="shared" si="0"/>
        <v>99999</v>
      </c>
      <c r="E21" s="141" t="s">
        <v>178</v>
      </c>
      <c r="F21" s="351" t="s">
        <v>179</v>
      </c>
      <c r="G21" s="352"/>
      <c r="H21" s="142"/>
      <c r="I21" s="143">
        <v>0</v>
      </c>
      <c r="K21" s="1"/>
    </row>
    <row r="22" spans="3:11" ht="15">
      <c r="C22" s="29">
        <v>111400</v>
      </c>
      <c r="D22" s="126">
        <f t="shared" si="0"/>
        <v>99999</v>
      </c>
      <c r="E22" s="127" t="s">
        <v>180</v>
      </c>
      <c r="F22" s="374" t="s">
        <v>14</v>
      </c>
      <c r="G22" s="375"/>
      <c r="H22" s="154"/>
      <c r="I22" s="155">
        <v>0</v>
      </c>
      <c r="K22" s="1"/>
    </row>
    <row r="23" spans="3:11" ht="15">
      <c r="C23" s="63">
        <v>111500</v>
      </c>
      <c r="D23" s="126">
        <f t="shared" si="0"/>
        <v>99999</v>
      </c>
      <c r="E23" s="132" t="s">
        <v>181</v>
      </c>
      <c r="F23" s="338" t="s">
        <v>17</v>
      </c>
      <c r="G23" s="339"/>
      <c r="H23" s="133"/>
      <c r="I23" s="134">
        <v>0</v>
      </c>
      <c r="K23" s="1"/>
    </row>
    <row r="24" spans="3:11" ht="15">
      <c r="C24" s="63">
        <v>111600</v>
      </c>
      <c r="D24" s="126">
        <f t="shared" si="0"/>
        <v>99999</v>
      </c>
      <c r="E24" s="132" t="s">
        <v>182</v>
      </c>
      <c r="F24" s="347" t="s">
        <v>15</v>
      </c>
      <c r="G24" s="348"/>
      <c r="H24" s="133"/>
      <c r="I24" s="134">
        <v>0</v>
      </c>
      <c r="K24" s="1"/>
    </row>
    <row r="25" spans="3:11" ht="15">
      <c r="C25" s="87">
        <v>111200</v>
      </c>
      <c r="D25" s="126">
        <f t="shared" si="0"/>
        <v>99999</v>
      </c>
      <c r="E25" s="132" t="s">
        <v>183</v>
      </c>
      <c r="F25" s="349" t="s">
        <v>13</v>
      </c>
      <c r="G25" s="350"/>
      <c r="H25" s="133"/>
      <c r="I25" s="134">
        <v>0</v>
      </c>
      <c r="K25" s="1"/>
    </row>
    <row r="26" spans="3:11" ht="15">
      <c r="C26" s="87">
        <v>111100</v>
      </c>
      <c r="D26" s="126">
        <f t="shared" si="0"/>
        <v>99999</v>
      </c>
      <c r="E26" s="132" t="s">
        <v>184</v>
      </c>
      <c r="F26" s="146" t="s">
        <v>216</v>
      </c>
      <c r="G26" s="147"/>
      <c r="H26" s="133"/>
      <c r="I26" s="134">
        <v>0</v>
      </c>
      <c r="K26" s="1"/>
    </row>
    <row r="27" spans="3:11" ht="15">
      <c r="C27" s="87">
        <v>111300</v>
      </c>
      <c r="D27" s="126">
        <f t="shared" si="0"/>
        <v>99999</v>
      </c>
      <c r="E27" s="132" t="s">
        <v>185</v>
      </c>
      <c r="F27" s="338" t="s">
        <v>16</v>
      </c>
      <c r="G27" s="339"/>
      <c r="H27" s="133"/>
      <c r="I27" s="134">
        <v>0</v>
      </c>
      <c r="K27" s="1"/>
    </row>
    <row r="28" spans="3:11" ht="15">
      <c r="C28" s="87">
        <v>111700</v>
      </c>
      <c r="D28" s="126">
        <f t="shared" si="0"/>
        <v>99999</v>
      </c>
      <c r="E28" s="132" t="s">
        <v>186</v>
      </c>
      <c r="F28" s="347" t="s">
        <v>187</v>
      </c>
      <c r="G28" s="348"/>
      <c r="H28" s="133"/>
      <c r="I28" s="134">
        <v>0</v>
      </c>
      <c r="K28" s="1"/>
    </row>
    <row r="29" spans="3:11" ht="15">
      <c r="C29" s="87">
        <v>138100</v>
      </c>
      <c r="D29" s="126">
        <f t="shared" si="0"/>
        <v>99999</v>
      </c>
      <c r="E29" s="132" t="s">
        <v>188</v>
      </c>
      <c r="F29" s="338" t="s">
        <v>18</v>
      </c>
      <c r="G29" s="339"/>
      <c r="H29" s="133"/>
      <c r="I29" s="134">
        <v>0</v>
      </c>
      <c r="K29" s="1"/>
    </row>
    <row r="30" spans="3:11" ht="15">
      <c r="C30" s="87">
        <v>133100</v>
      </c>
      <c r="D30" s="126">
        <f t="shared" si="0"/>
        <v>99999</v>
      </c>
      <c r="E30" s="132" t="s">
        <v>189</v>
      </c>
      <c r="F30" s="338" t="s">
        <v>20</v>
      </c>
      <c r="G30" s="339"/>
      <c r="H30" s="133"/>
      <c r="I30" s="134">
        <v>0</v>
      </c>
      <c r="K30" s="1"/>
    </row>
    <row r="31" spans="3:11" ht="15">
      <c r="C31" s="87">
        <v>138110</v>
      </c>
      <c r="D31" s="126">
        <f t="shared" si="0"/>
        <v>99999</v>
      </c>
      <c r="E31" s="132" t="s">
        <v>190</v>
      </c>
      <c r="F31" s="338" t="s">
        <v>19</v>
      </c>
      <c r="G31" s="339"/>
      <c r="H31" s="133"/>
      <c r="I31" s="134">
        <v>0</v>
      </c>
      <c r="K31" s="1"/>
    </row>
    <row r="32" spans="3:11" ht="15">
      <c r="C32" s="87">
        <v>138120</v>
      </c>
      <c r="D32" s="126">
        <f t="shared" si="0"/>
        <v>99999</v>
      </c>
      <c r="E32" s="132" t="s">
        <v>191</v>
      </c>
      <c r="F32" s="345" t="s">
        <v>21</v>
      </c>
      <c r="G32" s="346"/>
      <c r="H32" s="133"/>
      <c r="I32" s="134">
        <v>0</v>
      </c>
      <c r="K32" s="1"/>
    </row>
    <row r="33" spans="3:11" ht="15">
      <c r="C33" s="87">
        <v>210000</v>
      </c>
      <c r="D33" s="126">
        <f t="shared" si="0"/>
        <v>99999</v>
      </c>
      <c r="E33" s="132" t="s">
        <v>192</v>
      </c>
      <c r="F33" s="345" t="s">
        <v>22</v>
      </c>
      <c r="G33" s="346"/>
      <c r="H33" s="133"/>
      <c r="I33" s="134">
        <v>500</v>
      </c>
      <c r="K33" s="1"/>
    </row>
    <row r="34" spans="3:11" ht="15">
      <c r="C34" s="87">
        <v>220000</v>
      </c>
      <c r="D34" s="126">
        <f t="shared" si="0"/>
        <v>99999</v>
      </c>
      <c r="E34" s="132" t="s">
        <v>193</v>
      </c>
      <c r="F34" s="338" t="s">
        <v>23</v>
      </c>
      <c r="G34" s="339"/>
      <c r="H34" s="133"/>
      <c r="I34" s="134">
        <v>0</v>
      </c>
      <c r="K34" s="1"/>
    </row>
    <row r="35" spans="3:11" ht="15">
      <c r="C35" s="87">
        <v>219010</v>
      </c>
      <c r="D35" s="126">
        <f t="shared" si="0"/>
        <v>99999</v>
      </c>
      <c r="E35" s="132" t="s">
        <v>194</v>
      </c>
      <c r="F35" s="34" t="s">
        <v>195</v>
      </c>
      <c r="G35" s="135"/>
      <c r="H35" s="133"/>
      <c r="I35" s="134">
        <v>0</v>
      </c>
      <c r="K35" s="1"/>
    </row>
    <row r="36" spans="3:11" ht="15">
      <c r="C36" s="87">
        <v>216000</v>
      </c>
      <c r="D36" s="126">
        <f t="shared" si="0"/>
        <v>99999</v>
      </c>
      <c r="E36" s="132" t="s">
        <v>196</v>
      </c>
      <c r="F36" s="338" t="s">
        <v>27</v>
      </c>
      <c r="G36" s="339"/>
      <c r="H36" s="133"/>
      <c r="I36" s="134">
        <v>0</v>
      </c>
      <c r="K36" s="1"/>
    </row>
    <row r="37" spans="3:11" ht="15">
      <c r="C37" s="87">
        <v>213020</v>
      </c>
      <c r="D37" s="126">
        <f t="shared" si="0"/>
        <v>99999</v>
      </c>
      <c r="E37" s="132" t="s">
        <v>197</v>
      </c>
      <c r="F37" s="338" t="s">
        <v>24</v>
      </c>
      <c r="G37" s="339"/>
      <c r="H37" s="133"/>
      <c r="I37" s="134">
        <v>0</v>
      </c>
      <c r="K37" s="1"/>
    </row>
    <row r="38" spans="3:11" ht="15">
      <c r="C38" s="87">
        <v>215000</v>
      </c>
      <c r="D38" s="126">
        <f t="shared" si="0"/>
        <v>99999</v>
      </c>
      <c r="E38" s="132" t="s">
        <v>198</v>
      </c>
      <c r="F38" s="338" t="s">
        <v>26</v>
      </c>
      <c r="G38" s="339"/>
      <c r="H38" s="133"/>
      <c r="I38" s="134">
        <v>0</v>
      </c>
      <c r="K38" s="1"/>
    </row>
    <row r="39" spans="3:11" ht="15">
      <c r="C39" s="87">
        <v>219030</v>
      </c>
      <c r="D39" s="126">
        <f t="shared" si="0"/>
        <v>99999</v>
      </c>
      <c r="E39" s="132" t="s">
        <v>199</v>
      </c>
      <c r="F39" s="148" t="s">
        <v>25</v>
      </c>
      <c r="G39" s="148"/>
      <c r="H39" s="133"/>
      <c r="I39" s="134">
        <v>0</v>
      </c>
      <c r="K39" s="1"/>
    </row>
    <row r="40" spans="3:11" ht="15">
      <c r="C40" s="88">
        <v>413050</v>
      </c>
      <c r="D40" s="126">
        <f t="shared" si="0"/>
        <v>99999</v>
      </c>
      <c r="E40" s="132" t="s">
        <v>201</v>
      </c>
      <c r="F40" s="338" t="s">
        <v>200</v>
      </c>
      <c r="G40" s="339"/>
      <c r="H40" s="133"/>
      <c r="I40" s="134">
        <v>1000</v>
      </c>
      <c r="K40" s="1"/>
    </row>
    <row r="41" spans="3:11" ht="15">
      <c r="C41" s="87">
        <v>422620</v>
      </c>
      <c r="D41" s="126">
        <f t="shared" si="0"/>
        <v>99999</v>
      </c>
      <c r="E41" s="132" t="s">
        <v>202</v>
      </c>
      <c r="F41" s="338" t="s">
        <v>28</v>
      </c>
      <c r="G41" s="339"/>
      <c r="H41" s="133"/>
      <c r="I41" s="134">
        <v>0</v>
      </c>
      <c r="K41" s="1"/>
    </row>
    <row r="42" spans="3:11" ht="15">
      <c r="C42" s="87">
        <v>420050</v>
      </c>
      <c r="D42" s="126">
        <f t="shared" si="0"/>
        <v>99999</v>
      </c>
      <c r="E42" s="132" t="s">
        <v>203</v>
      </c>
      <c r="F42" s="338" t="s">
        <v>33</v>
      </c>
      <c r="G42" s="339"/>
      <c r="H42" s="133"/>
      <c r="I42" s="134">
        <v>0</v>
      </c>
      <c r="K42" s="1"/>
    </row>
    <row r="43" spans="3:11" ht="15">
      <c r="C43" s="87">
        <v>413060</v>
      </c>
      <c r="D43" s="126">
        <f t="shared" si="0"/>
        <v>99999</v>
      </c>
      <c r="E43" s="132" t="s">
        <v>204</v>
      </c>
      <c r="F43" s="343" t="s">
        <v>29</v>
      </c>
      <c r="G43" s="344"/>
      <c r="H43" s="133"/>
      <c r="I43" s="134">
        <v>200</v>
      </c>
      <c r="K43" s="1"/>
    </row>
    <row r="44" spans="3:11" ht="15">
      <c r="C44" s="87">
        <v>221000</v>
      </c>
      <c r="D44" s="126">
        <f t="shared" si="0"/>
        <v>99999</v>
      </c>
      <c r="E44" s="132" t="s">
        <v>205</v>
      </c>
      <c r="F44" s="338" t="s">
        <v>30</v>
      </c>
      <c r="G44" s="339"/>
      <c r="H44" s="133"/>
      <c r="I44" s="134">
        <v>0</v>
      </c>
      <c r="K44" s="1"/>
    </row>
    <row r="45" spans="3:11" ht="15">
      <c r="C45" s="87">
        <v>413070</v>
      </c>
      <c r="D45" s="126">
        <f t="shared" si="0"/>
        <v>99999</v>
      </c>
      <c r="E45" s="132" t="s">
        <v>206</v>
      </c>
      <c r="F45" s="338" t="s">
        <v>31</v>
      </c>
      <c r="G45" s="339"/>
      <c r="H45" s="133"/>
      <c r="I45" s="134">
        <v>0</v>
      </c>
      <c r="K45" s="1"/>
    </row>
    <row r="46" spans="3:11" ht="15">
      <c r="C46" s="87">
        <v>411020</v>
      </c>
      <c r="D46" s="126">
        <f t="shared" si="0"/>
        <v>99999</v>
      </c>
      <c r="E46" s="132" t="s">
        <v>207</v>
      </c>
      <c r="F46" s="338" t="s">
        <v>32</v>
      </c>
      <c r="G46" s="339"/>
      <c r="H46" s="133"/>
      <c r="I46" s="134">
        <v>4000</v>
      </c>
      <c r="K46" s="1"/>
    </row>
    <row r="47" spans="3:11" ht="15">
      <c r="C47" s="87">
        <v>420060</v>
      </c>
      <c r="D47" s="126">
        <f t="shared" si="0"/>
        <v>99999</v>
      </c>
      <c r="E47" s="132" t="s">
        <v>208</v>
      </c>
      <c r="F47" s="338" t="s">
        <v>37</v>
      </c>
      <c r="G47" s="339"/>
      <c r="H47" s="133"/>
      <c r="I47" s="134">
        <v>1000</v>
      </c>
      <c r="K47" s="1"/>
    </row>
    <row r="48" spans="3:11" ht="15">
      <c r="C48" s="87">
        <v>569010</v>
      </c>
      <c r="D48" s="126">
        <f t="shared" si="0"/>
        <v>99999</v>
      </c>
      <c r="E48" s="132" t="s">
        <v>209</v>
      </c>
      <c r="F48" s="338" t="s">
        <v>36</v>
      </c>
      <c r="G48" s="339"/>
      <c r="H48" s="133"/>
      <c r="I48" s="134">
        <v>0</v>
      </c>
      <c r="K48" s="1"/>
    </row>
    <row r="49" spans="3:11" ht="15">
      <c r="C49" s="87">
        <v>569000</v>
      </c>
      <c r="D49" s="126">
        <f t="shared" si="0"/>
        <v>99999</v>
      </c>
      <c r="E49" s="132" t="s">
        <v>210</v>
      </c>
      <c r="F49" s="338" t="s">
        <v>35</v>
      </c>
      <c r="G49" s="339"/>
      <c r="H49" s="133"/>
      <c r="I49" s="134">
        <v>0</v>
      </c>
      <c r="K49" s="1"/>
    </row>
    <row r="50" spans="3:11" ht="15">
      <c r="C50" s="87">
        <v>610040</v>
      </c>
      <c r="D50" s="126">
        <f t="shared" si="0"/>
        <v>99999</v>
      </c>
      <c r="E50" s="132" t="s">
        <v>211</v>
      </c>
      <c r="F50" s="338" t="s">
        <v>34</v>
      </c>
      <c r="G50" s="339"/>
      <c r="H50" s="133"/>
      <c r="I50" s="134">
        <v>0</v>
      </c>
      <c r="K50" s="1"/>
    </row>
    <row r="51" spans="3:11" ht="15">
      <c r="C51" s="112">
        <v>111450</v>
      </c>
      <c r="D51" s="156">
        <f t="shared" si="0"/>
        <v>99999</v>
      </c>
      <c r="E51" s="157" t="s">
        <v>212</v>
      </c>
      <c r="F51" s="372" t="s">
        <v>213</v>
      </c>
      <c r="G51" s="373"/>
      <c r="H51" s="158"/>
      <c r="I51" s="159">
        <v>0</v>
      </c>
      <c r="K51" s="1"/>
    </row>
    <row r="52" spans="3:11" ht="15.75" thickBot="1">
      <c r="C52" s="113">
        <v>411025</v>
      </c>
      <c r="D52" s="140">
        <f t="shared" si="0"/>
        <v>99999</v>
      </c>
      <c r="E52" s="141" t="s">
        <v>214</v>
      </c>
      <c r="F52" s="160" t="s">
        <v>215</v>
      </c>
      <c r="G52" s="161"/>
      <c r="H52" s="162"/>
      <c r="I52" s="163">
        <v>0</v>
      </c>
      <c r="K52" s="1"/>
    </row>
    <row r="53" spans="3:11" ht="15">
      <c r="C53" s="88"/>
      <c r="D53" s="126">
        <f t="shared" si="0"/>
        <v>99999</v>
      </c>
      <c r="E53" s="127" t="s">
        <v>270</v>
      </c>
      <c r="F53" s="353" t="s">
        <v>476</v>
      </c>
      <c r="G53" s="354"/>
      <c r="H53" s="144"/>
      <c r="I53" s="145">
        <v>0</v>
      </c>
      <c r="K53" s="1"/>
    </row>
    <row r="54" spans="3:11" ht="15">
      <c r="C54" s="114">
        <v>739470</v>
      </c>
      <c r="D54" s="126">
        <f t="shared" si="0"/>
        <v>99999</v>
      </c>
      <c r="E54" s="127" t="s">
        <v>217</v>
      </c>
      <c r="F54" s="353" t="s">
        <v>218</v>
      </c>
      <c r="G54" s="354"/>
      <c r="H54" s="144"/>
      <c r="I54" s="145">
        <v>0</v>
      </c>
      <c r="K54" s="1"/>
    </row>
    <row r="55" spans="3:11" ht="15">
      <c r="C55" s="87">
        <v>599000</v>
      </c>
      <c r="D55" s="126">
        <f t="shared" si="0"/>
        <v>99999</v>
      </c>
      <c r="E55" s="132" t="s">
        <v>219</v>
      </c>
      <c r="F55" s="338" t="s">
        <v>38</v>
      </c>
      <c r="G55" s="339"/>
      <c r="H55" s="133"/>
      <c r="I55" s="134">
        <v>0</v>
      </c>
      <c r="K55" s="1"/>
    </row>
    <row r="56" spans="3:11" ht="15">
      <c r="C56" s="87">
        <v>599010</v>
      </c>
      <c r="D56" s="126">
        <f t="shared" si="0"/>
        <v>99999</v>
      </c>
      <c r="E56" s="132" t="s">
        <v>220</v>
      </c>
      <c r="F56" s="338" t="s">
        <v>39</v>
      </c>
      <c r="G56" s="339"/>
      <c r="H56" s="133"/>
      <c r="I56" s="134">
        <v>5000</v>
      </c>
      <c r="K56" s="1"/>
    </row>
    <row r="57" spans="3:11" ht="15">
      <c r="C57" s="87">
        <v>599020</v>
      </c>
      <c r="D57" s="126">
        <f t="shared" si="0"/>
        <v>99999</v>
      </c>
      <c r="E57" s="132" t="s">
        <v>221</v>
      </c>
      <c r="F57" s="338" t="s">
        <v>40</v>
      </c>
      <c r="G57" s="339"/>
      <c r="H57" s="133"/>
      <c r="I57" s="134">
        <v>0</v>
      </c>
      <c r="K57" s="1"/>
    </row>
    <row r="58" spans="3:11" ht="15">
      <c r="C58" s="87">
        <v>599030</v>
      </c>
      <c r="D58" s="126">
        <f t="shared" si="0"/>
        <v>99999</v>
      </c>
      <c r="E58" s="132" t="s">
        <v>222</v>
      </c>
      <c r="F58" s="338" t="s">
        <v>223</v>
      </c>
      <c r="G58" s="339"/>
      <c r="H58" s="133"/>
      <c r="I58" s="134">
        <v>0</v>
      </c>
      <c r="K58" s="1"/>
    </row>
    <row r="59" spans="3:11" ht="16.5" thickBot="1">
      <c r="C59" s="89"/>
      <c r="D59" s="141"/>
      <c r="E59" s="149"/>
      <c r="F59" s="340" t="s">
        <v>156</v>
      </c>
      <c r="G59" s="341"/>
      <c r="H59" s="150"/>
      <c r="I59" s="151">
        <f>SUM(I8:I58)</f>
        <v>8700</v>
      </c>
      <c r="K59" s="1"/>
    </row>
    <row r="60" spans="3:11" ht="16.5" customHeight="1" thickTop="1">
      <c r="C60" s="7"/>
      <c r="D60" s="164"/>
      <c r="E60" s="164"/>
      <c r="F60" s="164"/>
      <c r="G60" s="165"/>
      <c r="H60" s="165"/>
      <c r="I60" s="148"/>
      <c r="K60" s="1"/>
    </row>
    <row r="61" spans="3:11" ht="15">
      <c r="C61" s="7"/>
      <c r="D61" s="369" t="s">
        <v>235</v>
      </c>
      <c r="E61" s="369"/>
      <c r="F61" s="369"/>
      <c r="G61" s="369"/>
      <c r="H61" s="369"/>
      <c r="I61" s="369"/>
      <c r="K61" s="1"/>
    </row>
    <row r="62" spans="1:11" ht="15.75">
      <c r="A62" s="1"/>
      <c r="C62" s="7"/>
      <c r="D62" s="164"/>
      <c r="E62" s="164"/>
      <c r="F62" s="164"/>
      <c r="G62" s="165"/>
      <c r="H62" s="165"/>
      <c r="I62" s="148"/>
      <c r="K62" s="1"/>
    </row>
    <row r="63" spans="1:11" ht="15.75">
      <c r="A63" s="1"/>
      <c r="D63" s="370" t="s">
        <v>157</v>
      </c>
      <c r="E63" s="370"/>
      <c r="F63" s="371" t="s">
        <v>162</v>
      </c>
      <c r="G63" s="371"/>
      <c r="H63" s="371" t="s">
        <v>161</v>
      </c>
      <c r="I63" s="371"/>
      <c r="K63" s="1"/>
    </row>
    <row r="64" spans="1:11" ht="19.5" customHeight="1">
      <c r="A64" s="1"/>
      <c r="D64" s="365" t="s">
        <v>241</v>
      </c>
      <c r="E64" s="366"/>
      <c r="F64" s="34" t="s">
        <v>158</v>
      </c>
      <c r="G64" s="166" t="s">
        <v>242</v>
      </c>
      <c r="H64" s="34" t="s">
        <v>158</v>
      </c>
      <c r="I64" s="166" t="s">
        <v>243</v>
      </c>
      <c r="K64" s="1"/>
    </row>
    <row r="65" spans="1:11" ht="20.25" customHeight="1">
      <c r="A65" s="1"/>
      <c r="C65" s="62"/>
      <c r="D65" s="367"/>
      <c r="E65" s="368"/>
      <c r="F65" s="35" t="s">
        <v>159</v>
      </c>
      <c r="G65" s="167" t="s">
        <v>242</v>
      </c>
      <c r="H65" s="35" t="s">
        <v>159</v>
      </c>
      <c r="I65" s="167" t="s">
        <v>243</v>
      </c>
      <c r="K65" s="1"/>
    </row>
    <row r="66" spans="1:11" ht="19.5" customHeight="1">
      <c r="A66" s="7"/>
      <c r="B66" s="7"/>
      <c r="D66" s="168"/>
      <c r="E66" s="169"/>
      <c r="F66" s="34" t="s">
        <v>160</v>
      </c>
      <c r="G66" s="166" t="s">
        <v>530</v>
      </c>
      <c r="H66" s="34" t="s">
        <v>160</v>
      </c>
      <c r="I66" s="166" t="s">
        <v>530</v>
      </c>
      <c r="K66" s="1"/>
    </row>
  </sheetData>
  <sheetProtection password="CD1E" sheet="1" objects="1" scenarios="1"/>
  <mergeCells count="59">
    <mergeCell ref="B1:B2"/>
    <mergeCell ref="C2:I2"/>
    <mergeCell ref="C3:I3"/>
    <mergeCell ref="C4:G4"/>
    <mergeCell ref="F5:G5"/>
    <mergeCell ref="H5:I5"/>
    <mergeCell ref="F6:G6"/>
    <mergeCell ref="H6:I6"/>
    <mergeCell ref="H7:I7"/>
    <mergeCell ref="F8:G8"/>
    <mergeCell ref="F11:G11"/>
    <mergeCell ref="F12:G12"/>
    <mergeCell ref="F13:G13"/>
    <mergeCell ref="F10:G10"/>
    <mergeCell ref="F14:G14"/>
    <mergeCell ref="F15:G15"/>
    <mergeCell ref="F16:G16"/>
    <mergeCell ref="F17:G17"/>
    <mergeCell ref="F18:G18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  <mergeCell ref="F32:G32"/>
    <mergeCell ref="F33:G33"/>
    <mergeCell ref="F34:G34"/>
    <mergeCell ref="F36:G36"/>
    <mergeCell ref="F37:G37"/>
    <mergeCell ref="F38:G38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4:G54"/>
    <mergeCell ref="F55:G55"/>
    <mergeCell ref="F56:G56"/>
    <mergeCell ref="F53:G53"/>
    <mergeCell ref="F57:G57"/>
    <mergeCell ref="D64:E65"/>
    <mergeCell ref="F58:G58"/>
    <mergeCell ref="F59:G59"/>
    <mergeCell ref="D61:I61"/>
    <mergeCell ref="D63:E63"/>
    <mergeCell ref="F63:G63"/>
    <mergeCell ref="H63:I63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iof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roy.baker</dc:creator>
  <cp:keywords/>
  <dc:description/>
  <cp:lastModifiedBy>Barnet</cp:lastModifiedBy>
  <cp:lastPrinted>2011-02-15T12:04:09Z</cp:lastPrinted>
  <dcterms:created xsi:type="dcterms:W3CDTF">2005-01-26T10:45:20Z</dcterms:created>
  <dcterms:modified xsi:type="dcterms:W3CDTF">2011-02-16T09:58:11Z</dcterms:modified>
  <cp:category/>
  <cp:version/>
  <cp:contentType/>
  <cp:contentStatus/>
</cp:coreProperties>
</file>